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6.xml" ContentType="application/vnd.ms-office.chartsty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Default Extension="emf" ContentType="image/x-emf"/>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4.xml" ContentType="application/vnd.ms-office.chartstyle+xml"/>
  <Override PartName="/xl/charts/style5.xml" ContentType="application/vnd.ms-office.chartsty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3.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olors6.xml" ContentType="application/vnd.ms-office.chartcolorstyle+xml"/>
  <Override PartName="/xl/charts/colors7.xml" ContentType="application/vnd.ms-office.chartcolorstyle+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charts/colors4.xml" ContentType="application/vnd.ms-office.chartcolorstyle+xml"/>
  <Override PartName="/xl/charts/colors5.xml" ContentType="application/vnd.ms-office.chartcolorstyle+xml"/>
  <Override PartName="/xl/sharedStrings.xml" ContentType="application/vnd.openxmlformats-officedocument.spreadsheetml.sharedStrings+xml"/>
  <Override PartName="/xl/drawings/drawing10.xml" ContentType="application/vnd.openxmlformats-officedocument.drawing+xml"/>
  <Override PartName="/xl/charts/colors2.xml" ContentType="application/vnd.ms-office.chartcolorstyle+xml"/>
  <Override PartName="/xl/charts/colors3.xml" ContentType="application/vnd.ms-office.chartcolorstyle+xml"/>
  <Override PartName="/xl/charts/colors1.xml" ContentType="application/vnd.ms-office.chartcolorstyle+xml"/>
  <Override PartName="/docProps/core.xml" ContentType="application/vnd.openxmlformats-package.core-properties+xml"/>
  <Default Extension="bin" ContentType="application/vnd.openxmlformats-officedocument.spreadsheetml.printerSettings"/>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2000" tabRatio="155" firstSheet="1" activeTab="1"/>
  </bookViews>
  <sheets>
    <sheet name="Anuari_2017" sheetId="6" r:id="rId1"/>
    <sheet name="Índex" sheetId="8" r:id="rId2"/>
    <sheet name="Glossari" sheetId="7" r:id="rId3"/>
    <sheet name="2.2.1" sheetId="9" r:id="rId4"/>
    <sheet name="2.2.2" sheetId="11" r:id="rId5"/>
    <sheet name="AMB Participants" sheetId="1" state="hidden" r:id="rId6"/>
    <sheet name="AMB Sexe" sheetId="2" state="hidden" r:id="rId7"/>
    <sheet name="2.2.3" sheetId="13" r:id="rId8"/>
    <sheet name="AMB Edat" sheetId="3" state="hidden" r:id="rId9"/>
    <sheet name="2.2.4" sheetId="14" r:id="rId10"/>
    <sheet name="2.2.5" sheetId="12" r:id="rId11"/>
    <sheet name="AMB Especialitats" sheetId="4" state="hidden" r:id="rId12"/>
    <sheet name="AMB Estudis" sheetId="5" state="hidden" r:id="rId13"/>
    <sheet name="Full1" sheetId="15" r:id="rId14"/>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6" i="8"/>
  <c r="D25"/>
  <c r="D27"/>
  <c r="D24"/>
  <c r="D23"/>
  <c r="R11" i="1" l="1"/>
  <c r="R15"/>
  <c r="R14"/>
  <c r="BK7" i="4"/>
  <c r="K43"/>
  <c r="L43"/>
  <c r="M43"/>
  <c r="N43"/>
  <c r="O43"/>
  <c r="P43"/>
  <c r="Q43"/>
  <c r="R43"/>
  <c r="S43"/>
  <c r="T43"/>
  <c r="U43"/>
  <c r="V43"/>
  <c r="W43"/>
  <c r="X43"/>
  <c r="Y43"/>
  <c r="Z43"/>
  <c r="AA43"/>
  <c r="AB43"/>
  <c r="AC43"/>
  <c r="AD43"/>
  <c r="AE43"/>
  <c r="AF43"/>
  <c r="AG43"/>
  <c r="AH43"/>
  <c r="F43"/>
  <c r="D43"/>
  <c r="G43"/>
  <c r="H43"/>
  <c r="I43"/>
  <c r="J43"/>
  <c r="E43"/>
  <c r="AL7"/>
  <c r="BJ7"/>
  <c r="BI7"/>
  <c r="BH7"/>
  <c r="BG7"/>
  <c r="BC7"/>
  <c r="BD7"/>
  <c r="BE7"/>
  <c r="BF7"/>
  <c r="AW7"/>
  <c r="AW6"/>
  <c r="AS7"/>
  <c r="AT7"/>
  <c r="AU7"/>
  <c r="AV7"/>
  <c r="AX7"/>
  <c r="AY7"/>
  <c r="AZ7"/>
  <c r="BA7"/>
  <c r="BB7"/>
  <c r="AR7"/>
  <c r="AQ7"/>
  <c r="AO7"/>
  <c r="AP7"/>
  <c r="AN7"/>
  <c r="AM7"/>
  <c r="BK5"/>
  <c r="BK6"/>
  <c r="BM6"/>
  <c r="BI5"/>
  <c r="BJ5"/>
  <c r="BI6"/>
  <c r="BJ6"/>
  <c r="BH5"/>
  <c r="BH6"/>
  <c r="BG6"/>
  <c r="BD6"/>
  <c r="BE6"/>
  <c r="BF6"/>
  <c r="AV6"/>
  <c r="AX6"/>
  <c r="AY6"/>
  <c r="AZ6"/>
  <c r="BA6"/>
  <c r="BB6"/>
  <c r="BC6"/>
  <c r="AS6"/>
  <c r="AT6"/>
  <c r="AU6"/>
  <c r="AR6"/>
  <c r="AQ6"/>
  <c r="AO6"/>
  <c r="AP6"/>
  <c r="AN6"/>
  <c r="AM6"/>
  <c r="AL6"/>
  <c r="AZ5"/>
  <c r="BA5"/>
  <c r="BB5"/>
  <c r="BC5"/>
  <c r="BD5"/>
  <c r="BE5"/>
  <c r="BF5"/>
  <c r="BG5"/>
  <c r="AU5"/>
  <c r="AV5"/>
  <c r="AW5"/>
  <c r="AX5"/>
  <c r="AY5"/>
  <c r="AS5"/>
  <c r="AT5"/>
  <c r="AR5"/>
  <c r="AQ5"/>
  <c r="AP5"/>
  <c r="AO5"/>
  <c r="AN5"/>
  <c r="AM5"/>
  <c r="AL5"/>
  <c r="AR58" i="5"/>
  <c r="AS58"/>
  <c r="AT58"/>
  <c r="AU58"/>
  <c r="AV58"/>
  <c r="AW58"/>
  <c r="AR59"/>
  <c r="AS59"/>
  <c r="AT59"/>
  <c r="AU59"/>
  <c r="AV59"/>
  <c r="AW59"/>
  <c r="AR60"/>
  <c r="AS60"/>
  <c r="AT60"/>
  <c r="AU60"/>
  <c r="AV60"/>
  <c r="AW60"/>
  <c r="AQ60"/>
  <c r="AQ59"/>
  <c r="AQ58"/>
  <c r="AR42"/>
  <c r="AS42"/>
  <c r="AT42"/>
  <c r="AU42"/>
  <c r="AV42"/>
  <c r="AW42"/>
  <c r="AQ42"/>
  <c r="AQ40"/>
  <c r="AR40"/>
  <c r="AS40"/>
  <c r="AT40"/>
  <c r="AU40"/>
  <c r="AV40"/>
  <c r="AW40"/>
  <c r="AQ41"/>
  <c r="AR41"/>
  <c r="AS41"/>
  <c r="AT41"/>
  <c r="AU41"/>
  <c r="AV41"/>
  <c r="AW41"/>
  <c r="AP39"/>
  <c r="AP22"/>
  <c r="AP23"/>
  <c r="AP28" s="1"/>
  <c r="AP34" s="1"/>
  <c r="AP26"/>
  <c r="AP27"/>
  <c r="AP33" s="1"/>
  <c r="AP32"/>
  <c r="AP21"/>
  <c r="AQ22"/>
  <c r="AR22"/>
  <c r="AS22"/>
  <c r="AT22"/>
  <c r="AU22"/>
  <c r="AV22"/>
  <c r="AQ23"/>
  <c r="AR23"/>
  <c r="AS23"/>
  <c r="AT23"/>
  <c r="AU23"/>
  <c r="AV23"/>
  <c r="AQ26"/>
  <c r="AR26"/>
  <c r="AS26"/>
  <c r="AT26"/>
  <c r="AU26"/>
  <c r="AV26"/>
  <c r="AQ27"/>
  <c r="AR27"/>
  <c r="AS27"/>
  <c r="AT27"/>
  <c r="AU27"/>
  <c r="AV27"/>
  <c r="AQ28"/>
  <c r="AR28"/>
  <c r="AS28"/>
  <c r="AT28"/>
  <c r="AU28"/>
  <c r="AV28"/>
  <c r="AQ32"/>
  <c r="AR32"/>
  <c r="AS32"/>
  <c r="AT32"/>
  <c r="AU32"/>
  <c r="AV32"/>
  <c r="AQ33"/>
  <c r="AR33"/>
  <c r="AS33"/>
  <c r="AT33"/>
  <c r="AU33"/>
  <c r="AV33"/>
  <c r="AQ34"/>
  <c r="AR34"/>
  <c r="AS34"/>
  <c r="AT34"/>
  <c r="AU34"/>
  <c r="AV34"/>
  <c r="AR21"/>
  <c r="AS21"/>
  <c r="AT21"/>
  <c r="AU21"/>
  <c r="AV21"/>
  <c r="AQ21"/>
  <c r="AQ17"/>
  <c r="AR17"/>
  <c r="AS17"/>
  <c r="AT17"/>
  <c r="AU17"/>
  <c r="AV17"/>
  <c r="AQ18"/>
  <c r="AR18"/>
  <c r="AS18"/>
  <c r="AT18"/>
  <c r="AU18"/>
  <c r="AV18"/>
  <c r="AR16"/>
  <c r="AS16"/>
  <c r="AT16"/>
  <c r="AU16"/>
  <c r="AV16"/>
  <c r="AQ16"/>
  <c r="AP17"/>
  <c r="AP16"/>
  <c r="AV11"/>
  <c r="AV12"/>
  <c r="AV10"/>
  <c r="AV6"/>
  <c r="AV7"/>
  <c r="AV5"/>
  <c r="AR10"/>
  <c r="AS10"/>
  <c r="AT10"/>
  <c r="AU10"/>
  <c r="AR11"/>
  <c r="AS11"/>
  <c r="AT11"/>
  <c r="AU11"/>
  <c r="AR12"/>
  <c r="AS12"/>
  <c r="AT12"/>
  <c r="AU12"/>
  <c r="AQ12"/>
  <c r="AQ11"/>
  <c r="AQ10"/>
  <c r="AR6"/>
  <c r="AS6"/>
  <c r="AT6"/>
  <c r="AU6"/>
  <c r="AR7"/>
  <c r="AS7"/>
  <c r="AT7"/>
  <c r="AU7"/>
  <c r="AR5"/>
  <c r="AS5"/>
  <c r="AT5"/>
  <c r="AU5"/>
  <c r="AQ7"/>
  <c r="AQ6"/>
  <c r="AQ5"/>
  <c r="AR4"/>
  <c r="AS4"/>
  <c r="AT4"/>
  <c r="AU4"/>
  <c r="AQ4"/>
  <c r="AE44"/>
  <c r="AF44"/>
  <c r="AG44"/>
  <c r="AH44"/>
  <c r="AI44"/>
  <c r="AJ44"/>
  <c r="AE45"/>
  <c r="AF45"/>
  <c r="AG45"/>
  <c r="AH45"/>
  <c r="AI45"/>
  <c r="AJ45"/>
  <c r="AE46"/>
  <c r="AF46"/>
  <c r="AG46"/>
  <c r="AH46"/>
  <c r="AI46"/>
  <c r="AJ46"/>
  <c r="AK46"/>
  <c r="AE47"/>
  <c r="AK47" s="1"/>
  <c r="AF47"/>
  <c r="AG47"/>
  <c r="AH47"/>
  <c r="AI47"/>
  <c r="AJ47"/>
  <c r="AE48"/>
  <c r="AK48" s="1"/>
  <c r="AF48"/>
  <c r="AG48"/>
  <c r="AH48"/>
  <c r="AI48"/>
  <c r="AJ48"/>
  <c r="AE49"/>
  <c r="AF49"/>
  <c r="AG49"/>
  <c r="AH49"/>
  <c r="AI49"/>
  <c r="AJ49"/>
  <c r="AE50"/>
  <c r="AF50"/>
  <c r="AG50"/>
  <c r="AH50"/>
  <c r="AI50"/>
  <c r="AJ50"/>
  <c r="AE51"/>
  <c r="AF51"/>
  <c r="AG51"/>
  <c r="AH51"/>
  <c r="AI51"/>
  <c r="AJ51"/>
  <c r="AE52"/>
  <c r="AF52"/>
  <c r="AG52"/>
  <c r="AH52"/>
  <c r="AI52"/>
  <c r="AJ52"/>
  <c r="AE53"/>
  <c r="AF53"/>
  <c r="AG53"/>
  <c r="AH53"/>
  <c r="AI53"/>
  <c r="AJ53"/>
  <c r="AE54"/>
  <c r="AF54"/>
  <c r="AG54"/>
  <c r="AH54"/>
  <c r="AI54"/>
  <c r="AJ54"/>
  <c r="AE55"/>
  <c r="AF55"/>
  <c r="AG55"/>
  <c r="AH55"/>
  <c r="AI55"/>
  <c r="AJ55"/>
  <c r="AE56"/>
  <c r="AF56"/>
  <c r="AG56"/>
  <c r="AH56"/>
  <c r="AK56" s="1"/>
  <c r="AI56"/>
  <c r="AJ56"/>
  <c r="AE57"/>
  <c r="AF57"/>
  <c r="AG57"/>
  <c r="AH57"/>
  <c r="AI57"/>
  <c r="AJ57"/>
  <c r="AE58"/>
  <c r="AF58"/>
  <c r="AG58"/>
  <c r="AH58"/>
  <c r="AI58"/>
  <c r="AJ58"/>
  <c r="AE59"/>
  <c r="AF59"/>
  <c r="AG59"/>
  <c r="AH59"/>
  <c r="AI59"/>
  <c r="AJ59"/>
  <c r="AE60"/>
  <c r="AF60"/>
  <c r="AG60"/>
  <c r="AH60"/>
  <c r="AI60"/>
  <c r="AJ60"/>
  <c r="AK60"/>
  <c r="AE61"/>
  <c r="AF61"/>
  <c r="AG61"/>
  <c r="AH61"/>
  <c r="AK61" s="1"/>
  <c r="AI61"/>
  <c r="AJ61"/>
  <c r="AE62"/>
  <c r="AF62"/>
  <c r="AG62"/>
  <c r="AH62"/>
  <c r="AI62"/>
  <c r="AJ62"/>
  <c r="AE63"/>
  <c r="AF63"/>
  <c r="AG63"/>
  <c r="AH63"/>
  <c r="AI63"/>
  <c r="AJ63"/>
  <c r="AE64"/>
  <c r="AF64"/>
  <c r="AG64"/>
  <c r="AH64"/>
  <c r="AI64"/>
  <c r="AJ64"/>
  <c r="AE65"/>
  <c r="AF65"/>
  <c r="AG65"/>
  <c r="AH65"/>
  <c r="AK65" s="1"/>
  <c r="AI65"/>
  <c r="AJ65"/>
  <c r="AE66"/>
  <c r="AF66"/>
  <c r="AG66"/>
  <c r="AH66"/>
  <c r="AI66"/>
  <c r="AJ66"/>
  <c r="AE67"/>
  <c r="AF67"/>
  <c r="AG67"/>
  <c r="AH67"/>
  <c r="AI67"/>
  <c r="AJ67"/>
  <c r="AE68"/>
  <c r="AK68" s="1"/>
  <c r="AF68"/>
  <c r="AG68"/>
  <c r="AH68"/>
  <c r="AI68"/>
  <c r="AJ68"/>
  <c r="AE69"/>
  <c r="AF69"/>
  <c r="AG69"/>
  <c r="AH69"/>
  <c r="AI69"/>
  <c r="AJ69"/>
  <c r="AE70"/>
  <c r="AF70"/>
  <c r="AG70"/>
  <c r="AH70"/>
  <c r="AI70"/>
  <c r="AJ70"/>
  <c r="AE71"/>
  <c r="AF71"/>
  <c r="AG71"/>
  <c r="AH71"/>
  <c r="AI71"/>
  <c r="AJ71"/>
  <c r="AE72"/>
  <c r="AF72"/>
  <c r="AG72"/>
  <c r="AH72"/>
  <c r="AI72"/>
  <c r="AJ72"/>
  <c r="AE73"/>
  <c r="AF73"/>
  <c r="AG73"/>
  <c r="AH73"/>
  <c r="AI73"/>
  <c r="AJ73"/>
  <c r="AE74"/>
  <c r="AF74"/>
  <c r="AG74"/>
  <c r="AH74"/>
  <c r="AI74"/>
  <c r="AJ74"/>
  <c r="AE75"/>
  <c r="AF75"/>
  <c r="AG75"/>
  <c r="AH75"/>
  <c r="AI75"/>
  <c r="AJ75"/>
  <c r="AE76"/>
  <c r="AF76"/>
  <c r="AG76"/>
  <c r="AH76"/>
  <c r="AI76"/>
  <c r="AJ76"/>
  <c r="AE77"/>
  <c r="AF77"/>
  <c r="AG77"/>
  <c r="AH77"/>
  <c r="AI77"/>
  <c r="AJ77"/>
  <c r="AE78"/>
  <c r="AF78"/>
  <c r="AG78"/>
  <c r="AH78"/>
  <c r="AI78"/>
  <c r="AJ78"/>
  <c r="AE79"/>
  <c r="AF79"/>
  <c r="AG79"/>
  <c r="AH79"/>
  <c r="AI79"/>
  <c r="AJ79"/>
  <c r="AE80"/>
  <c r="AF80"/>
  <c r="AG80"/>
  <c r="AH80"/>
  <c r="AI80"/>
  <c r="AJ80"/>
  <c r="AE81"/>
  <c r="AF81"/>
  <c r="AG81"/>
  <c r="AH81"/>
  <c r="AI81"/>
  <c r="AJ81"/>
  <c r="AE82"/>
  <c r="AF82"/>
  <c r="AG82"/>
  <c r="AH82"/>
  <c r="AI82"/>
  <c r="AJ82"/>
  <c r="AE83"/>
  <c r="AF83"/>
  <c r="AG83"/>
  <c r="AH83"/>
  <c r="AI83"/>
  <c r="AJ83"/>
  <c r="AE84"/>
  <c r="AF84"/>
  <c r="AG84"/>
  <c r="AH84"/>
  <c r="AI84"/>
  <c r="AJ84"/>
  <c r="AE85"/>
  <c r="AF85"/>
  <c r="AG85"/>
  <c r="AH85"/>
  <c r="AI85"/>
  <c r="AJ85"/>
  <c r="AE86"/>
  <c r="AF86"/>
  <c r="AG86"/>
  <c r="AH86"/>
  <c r="AI86"/>
  <c r="AJ86"/>
  <c r="AE87"/>
  <c r="AF87"/>
  <c r="AG87"/>
  <c r="AH87"/>
  <c r="AI87"/>
  <c r="AJ87"/>
  <c r="AE88"/>
  <c r="AF88"/>
  <c r="AG88"/>
  <c r="AH88"/>
  <c r="AI88"/>
  <c r="AJ88"/>
  <c r="AE89"/>
  <c r="AF89"/>
  <c r="AG89"/>
  <c r="AH89"/>
  <c r="AI89"/>
  <c r="AJ89"/>
  <c r="AE90"/>
  <c r="AF90"/>
  <c r="AG90"/>
  <c r="AH90"/>
  <c r="AI90"/>
  <c r="AJ90"/>
  <c r="AE91"/>
  <c r="AF91"/>
  <c r="AG91"/>
  <c r="AH91"/>
  <c r="AI91"/>
  <c r="AJ91"/>
  <c r="AE92"/>
  <c r="AF92"/>
  <c r="AG92"/>
  <c r="AH92"/>
  <c r="AI92"/>
  <c r="AJ92"/>
  <c r="AE93"/>
  <c r="AF93"/>
  <c r="AG93"/>
  <c r="AH93"/>
  <c r="AI93"/>
  <c r="AJ93"/>
  <c r="AE94"/>
  <c r="AF94"/>
  <c r="AG94"/>
  <c r="AH94"/>
  <c r="AI94"/>
  <c r="AJ94"/>
  <c r="AE95"/>
  <c r="AF95"/>
  <c r="AG95"/>
  <c r="AH95"/>
  <c r="AI95"/>
  <c r="AJ95"/>
  <c r="AE96"/>
  <c r="AF96"/>
  <c r="AG96"/>
  <c r="AH96"/>
  <c r="AI96"/>
  <c r="AJ96"/>
  <c r="AE97"/>
  <c r="AF97"/>
  <c r="AG97"/>
  <c r="AH97"/>
  <c r="AI97"/>
  <c r="AJ97"/>
  <c r="AE98"/>
  <c r="AF98"/>
  <c r="AG98"/>
  <c r="AH98"/>
  <c r="AI98"/>
  <c r="AJ98"/>
  <c r="AE99"/>
  <c r="AF99"/>
  <c r="AG99"/>
  <c r="AH99"/>
  <c r="AI99"/>
  <c r="AJ99"/>
  <c r="AE100"/>
  <c r="AF100"/>
  <c r="AG100"/>
  <c r="AH100"/>
  <c r="AI100"/>
  <c r="AJ100"/>
  <c r="AE101"/>
  <c r="AF101"/>
  <c r="AG101"/>
  <c r="AH101"/>
  <c r="AI101"/>
  <c r="AJ101"/>
  <c r="AE102"/>
  <c r="AF102"/>
  <c r="AG102"/>
  <c r="AH102"/>
  <c r="AI102"/>
  <c r="AJ102"/>
  <c r="AE103"/>
  <c r="AF103"/>
  <c r="AG103"/>
  <c r="AH103"/>
  <c r="AI103"/>
  <c r="AJ103"/>
  <c r="AE104"/>
  <c r="AF104"/>
  <c r="AG104"/>
  <c r="AH104"/>
  <c r="AI104"/>
  <c r="AJ104"/>
  <c r="AE105"/>
  <c r="AF105"/>
  <c r="AG105"/>
  <c r="AH105"/>
  <c r="AI105"/>
  <c r="AJ105"/>
  <c r="AE106"/>
  <c r="AF106"/>
  <c r="AG106"/>
  <c r="AH106"/>
  <c r="AI106"/>
  <c r="AJ106"/>
  <c r="AE107"/>
  <c r="AF107"/>
  <c r="AG107"/>
  <c r="AH107"/>
  <c r="AI107"/>
  <c r="AJ107"/>
  <c r="AE108"/>
  <c r="AF108"/>
  <c r="AG108"/>
  <c r="AH108"/>
  <c r="AI108"/>
  <c r="AJ108"/>
  <c r="AE109"/>
  <c r="AF109"/>
  <c r="AG109"/>
  <c r="AH109"/>
  <c r="AI109"/>
  <c r="AJ109"/>
  <c r="AE110"/>
  <c r="AF110"/>
  <c r="AG110"/>
  <c r="AH110"/>
  <c r="AI110"/>
  <c r="AJ110"/>
  <c r="AE111"/>
  <c r="AF111"/>
  <c r="AG111"/>
  <c r="AH111"/>
  <c r="AI111"/>
  <c r="AJ111"/>
  <c r="AE112"/>
  <c r="AF112"/>
  <c r="AG112"/>
  <c r="AH112"/>
  <c r="AK112" s="1"/>
  <c r="AI112"/>
  <c r="AJ112"/>
  <c r="AE113"/>
  <c r="AF113"/>
  <c r="AG113"/>
  <c r="AH113"/>
  <c r="AI113"/>
  <c r="AJ113"/>
  <c r="AE114"/>
  <c r="AF114"/>
  <c r="AG114"/>
  <c r="AH114"/>
  <c r="AI114"/>
  <c r="AJ114"/>
  <c r="AE115"/>
  <c r="AF115"/>
  <c r="AG115"/>
  <c r="AH115"/>
  <c r="AI115"/>
  <c r="AJ115"/>
  <c r="AE116"/>
  <c r="AF116"/>
  <c r="AG116"/>
  <c r="AH116"/>
  <c r="AI116"/>
  <c r="AJ116"/>
  <c r="AK116"/>
  <c r="AE117"/>
  <c r="AF117"/>
  <c r="AG117"/>
  <c r="AH117"/>
  <c r="AK117" s="1"/>
  <c r="AI117"/>
  <c r="AJ117"/>
  <c r="AE118"/>
  <c r="AF118"/>
  <c r="AG118"/>
  <c r="AH118"/>
  <c r="AI118"/>
  <c r="AJ118"/>
  <c r="AE119"/>
  <c r="AF119"/>
  <c r="AG119"/>
  <c r="AH119"/>
  <c r="AI119"/>
  <c r="AJ119"/>
  <c r="AE120"/>
  <c r="AF120"/>
  <c r="AG120"/>
  <c r="AH120"/>
  <c r="AI120"/>
  <c r="AJ120"/>
  <c r="AE121"/>
  <c r="AF121"/>
  <c r="AG121"/>
  <c r="AH121"/>
  <c r="AI121"/>
  <c r="AJ121"/>
  <c r="AE122"/>
  <c r="AF122"/>
  <c r="AG122"/>
  <c r="AH122"/>
  <c r="AI122"/>
  <c r="AJ122"/>
  <c r="AE123"/>
  <c r="AF123"/>
  <c r="AG123"/>
  <c r="AH123"/>
  <c r="AI123"/>
  <c r="AJ123"/>
  <c r="AE124"/>
  <c r="AF124"/>
  <c r="AG124"/>
  <c r="AH124"/>
  <c r="AI124"/>
  <c r="AJ124"/>
  <c r="AE125"/>
  <c r="AF125"/>
  <c r="AG125"/>
  <c r="AH125"/>
  <c r="AI125"/>
  <c r="AJ125"/>
  <c r="AE126"/>
  <c r="AF126"/>
  <c r="AG126"/>
  <c r="AH126"/>
  <c r="AI126"/>
  <c r="AJ126"/>
  <c r="AE127"/>
  <c r="AF127"/>
  <c r="AG127"/>
  <c r="AH127"/>
  <c r="AI127"/>
  <c r="AJ127"/>
  <c r="AE128"/>
  <c r="AF128"/>
  <c r="AG128"/>
  <c r="AH128"/>
  <c r="AI128"/>
  <c r="AJ128"/>
  <c r="AE129"/>
  <c r="AF129"/>
  <c r="AG129"/>
  <c r="AH129"/>
  <c r="AI129"/>
  <c r="AJ129"/>
  <c r="AE130"/>
  <c r="AF130"/>
  <c r="AG130"/>
  <c r="AH130"/>
  <c r="AI130"/>
  <c r="AJ130"/>
  <c r="AE131"/>
  <c r="AF131"/>
  <c r="AG131"/>
  <c r="AH131"/>
  <c r="AI131"/>
  <c r="AJ131"/>
  <c r="AE132"/>
  <c r="AF132"/>
  <c r="AG132"/>
  <c r="AH132"/>
  <c r="AI132"/>
  <c r="AJ132"/>
  <c r="AE133"/>
  <c r="AF133"/>
  <c r="AG133"/>
  <c r="AH133"/>
  <c r="AI133"/>
  <c r="AJ133"/>
  <c r="AE134"/>
  <c r="AF134"/>
  <c r="AG134"/>
  <c r="AH134"/>
  <c r="AI134"/>
  <c r="AJ134"/>
  <c r="AE135"/>
  <c r="AF135"/>
  <c r="AG135"/>
  <c r="AH135"/>
  <c r="AI135"/>
  <c r="AJ135"/>
  <c r="AE136"/>
  <c r="AF136"/>
  <c r="AG136"/>
  <c r="AH136"/>
  <c r="AI136"/>
  <c r="AJ136"/>
  <c r="AE137"/>
  <c r="AF137"/>
  <c r="AG137"/>
  <c r="AH137"/>
  <c r="AI137"/>
  <c r="AJ137"/>
  <c r="AE138"/>
  <c r="AF138"/>
  <c r="AG138"/>
  <c r="AH138"/>
  <c r="AI138"/>
  <c r="AJ138"/>
  <c r="AE139"/>
  <c r="AF139"/>
  <c r="AG139"/>
  <c r="AH139"/>
  <c r="AI139"/>
  <c r="AJ139"/>
  <c r="AE140"/>
  <c r="AF140"/>
  <c r="AG140"/>
  <c r="AH140"/>
  <c r="AI140"/>
  <c r="AJ140"/>
  <c r="AE141"/>
  <c r="AF141"/>
  <c r="AG141"/>
  <c r="AH141"/>
  <c r="AI141"/>
  <c r="AJ141"/>
  <c r="AE142"/>
  <c r="AF142"/>
  <c r="AG142"/>
  <c r="AH142"/>
  <c r="AI142"/>
  <c r="AJ142"/>
  <c r="AE143"/>
  <c r="AF143"/>
  <c r="AG143"/>
  <c r="AH143"/>
  <c r="AI143"/>
  <c r="AJ143"/>
  <c r="AE144"/>
  <c r="AF144"/>
  <c r="AG144"/>
  <c r="AH144"/>
  <c r="AI144"/>
  <c r="AJ144"/>
  <c r="AE145"/>
  <c r="AF145"/>
  <c r="AG145"/>
  <c r="AH145"/>
  <c r="AI145"/>
  <c r="AJ145"/>
  <c r="AE146"/>
  <c r="AF146"/>
  <c r="AG146"/>
  <c r="AH146"/>
  <c r="AI146"/>
  <c r="AJ146"/>
  <c r="AE147"/>
  <c r="AF147"/>
  <c r="AG147"/>
  <c r="AH147"/>
  <c r="AI147"/>
  <c r="AJ147"/>
  <c r="AE148"/>
  <c r="AF148"/>
  <c r="AG148"/>
  <c r="AH148"/>
  <c r="AI148"/>
  <c r="AJ148"/>
  <c r="AE149"/>
  <c r="AF149"/>
  <c r="AG149"/>
  <c r="AH149"/>
  <c r="AI149"/>
  <c r="AJ149"/>
  <c r="AE150"/>
  <c r="AF150"/>
  <c r="AG150"/>
  <c r="AH150"/>
  <c r="AI150"/>
  <c r="AJ150"/>
  <c r="AE151"/>
  <c r="AF151"/>
  <c r="AG151"/>
  <c r="AH151"/>
  <c r="AI151"/>
  <c r="AJ151"/>
  <c r="AE152"/>
  <c r="AF152"/>
  <c r="AG152"/>
  <c r="AH152"/>
  <c r="AK152" s="1"/>
  <c r="AI152"/>
  <c r="AJ152"/>
  <c r="AE153"/>
  <c r="AF153"/>
  <c r="AG153"/>
  <c r="AH153"/>
  <c r="AI153"/>
  <c r="AJ153"/>
  <c r="AE154"/>
  <c r="AF154"/>
  <c r="AG154"/>
  <c r="AH154"/>
  <c r="AI154"/>
  <c r="AJ154"/>
  <c r="AE155"/>
  <c r="AF155"/>
  <c r="AG155"/>
  <c r="AH155"/>
  <c r="AI155"/>
  <c r="AJ155"/>
  <c r="AE156"/>
  <c r="AF156"/>
  <c r="AG156"/>
  <c r="AH156"/>
  <c r="AI156"/>
  <c r="AJ156"/>
  <c r="AK156"/>
  <c r="AE157"/>
  <c r="AF157"/>
  <c r="AG157"/>
  <c r="AH157"/>
  <c r="AK157" s="1"/>
  <c r="AI157"/>
  <c r="AJ157"/>
  <c r="AE158"/>
  <c r="AF158"/>
  <c r="AG158"/>
  <c r="AH158"/>
  <c r="AI158"/>
  <c r="AJ158"/>
  <c r="AE159"/>
  <c r="AF159"/>
  <c r="AG159"/>
  <c r="AH159"/>
  <c r="AI159"/>
  <c r="AJ159"/>
  <c r="AE160"/>
  <c r="AF160"/>
  <c r="AG160"/>
  <c r="AH160"/>
  <c r="AI160"/>
  <c r="AJ160"/>
  <c r="AE161"/>
  <c r="AF161"/>
  <c r="AG161"/>
  <c r="AH161"/>
  <c r="AI161"/>
  <c r="AJ161"/>
  <c r="AE162"/>
  <c r="AF162"/>
  <c r="AG162"/>
  <c r="AH162"/>
  <c r="AI162"/>
  <c r="AJ162"/>
  <c r="AE163"/>
  <c r="AF163"/>
  <c r="AG163"/>
  <c r="AH163"/>
  <c r="AI163"/>
  <c r="AJ163"/>
  <c r="AE164"/>
  <c r="AF164"/>
  <c r="AG164"/>
  <c r="AH164"/>
  <c r="AI164"/>
  <c r="AJ164"/>
  <c r="AE165"/>
  <c r="AF165"/>
  <c r="AG165"/>
  <c r="AH165"/>
  <c r="AI165"/>
  <c r="AJ165"/>
  <c r="AE166"/>
  <c r="AF166"/>
  <c r="AG166"/>
  <c r="AH166"/>
  <c r="AI166"/>
  <c r="AJ166"/>
  <c r="AE167"/>
  <c r="AF167"/>
  <c r="AG167"/>
  <c r="AH167"/>
  <c r="AI167"/>
  <c r="AJ167"/>
  <c r="AE168"/>
  <c r="AF168"/>
  <c r="AG168"/>
  <c r="AH168"/>
  <c r="AK168" s="1"/>
  <c r="AI168"/>
  <c r="AJ168"/>
  <c r="AE169"/>
  <c r="AF169"/>
  <c r="AG169"/>
  <c r="AH169"/>
  <c r="AI169"/>
  <c r="AJ169"/>
  <c r="AE170"/>
  <c r="AF170"/>
  <c r="AG170"/>
  <c r="AH170"/>
  <c r="AI170"/>
  <c r="AJ170"/>
  <c r="AE171"/>
  <c r="AF171"/>
  <c r="AG171"/>
  <c r="AH171"/>
  <c r="AI171"/>
  <c r="AJ171"/>
  <c r="AE172"/>
  <c r="AF172"/>
  <c r="AG172"/>
  <c r="AH172"/>
  <c r="AI172"/>
  <c r="AJ172"/>
  <c r="AK172"/>
  <c r="AE173"/>
  <c r="AF173"/>
  <c r="AG173"/>
  <c r="AH173"/>
  <c r="AK173" s="1"/>
  <c r="AI173"/>
  <c r="AJ173"/>
  <c r="AE174"/>
  <c r="AF174"/>
  <c r="AG174"/>
  <c r="AH174"/>
  <c r="AI174"/>
  <c r="AJ174"/>
  <c r="AE175"/>
  <c r="AF175"/>
  <c r="AG175"/>
  <c r="AH175"/>
  <c r="AI175"/>
  <c r="AJ175"/>
  <c r="AE176"/>
  <c r="AF176"/>
  <c r="AG176"/>
  <c r="AH176"/>
  <c r="AI176"/>
  <c r="AJ176"/>
  <c r="AE177"/>
  <c r="AF177"/>
  <c r="AG177"/>
  <c r="AH177"/>
  <c r="AK177" s="1"/>
  <c r="AI177"/>
  <c r="AJ177"/>
  <c r="AE178"/>
  <c r="AF178"/>
  <c r="AG178"/>
  <c r="AH178"/>
  <c r="AI178"/>
  <c r="AJ178"/>
  <c r="AE179"/>
  <c r="AF179"/>
  <c r="AG179"/>
  <c r="AH179"/>
  <c r="AI179"/>
  <c r="AJ179"/>
  <c r="AE180"/>
  <c r="AF180"/>
  <c r="AG180"/>
  <c r="AH180"/>
  <c r="AI180"/>
  <c r="AJ180"/>
  <c r="AE181"/>
  <c r="AF181"/>
  <c r="AG181"/>
  <c r="AH181"/>
  <c r="AI181"/>
  <c r="AJ181"/>
  <c r="AE182"/>
  <c r="AF182"/>
  <c r="AG182"/>
  <c r="AH182"/>
  <c r="AI182"/>
  <c r="AJ182"/>
  <c r="AE183"/>
  <c r="AF183"/>
  <c r="AG183"/>
  <c r="AH183"/>
  <c r="AI183"/>
  <c r="AJ183"/>
  <c r="AE184"/>
  <c r="AF184"/>
  <c r="AG184"/>
  <c r="AH184"/>
  <c r="AI184"/>
  <c r="AJ184"/>
  <c r="AE185"/>
  <c r="AF185"/>
  <c r="AG185"/>
  <c r="AH185"/>
  <c r="AI185"/>
  <c r="AJ185"/>
  <c r="AE186"/>
  <c r="AF186"/>
  <c r="AG186"/>
  <c r="AH186"/>
  <c r="AI186"/>
  <c r="AJ186"/>
  <c r="AE187"/>
  <c r="AF187"/>
  <c r="AG187"/>
  <c r="AH187"/>
  <c r="AI187"/>
  <c r="AJ187"/>
  <c r="AE188"/>
  <c r="AF188"/>
  <c r="AG188"/>
  <c r="AH188"/>
  <c r="AI188"/>
  <c r="AJ188"/>
  <c r="AE189"/>
  <c r="AF189"/>
  <c r="AG189"/>
  <c r="AH189"/>
  <c r="AI189"/>
  <c r="AJ189"/>
  <c r="AE190"/>
  <c r="AF190"/>
  <c r="AG190"/>
  <c r="AH190"/>
  <c r="AI190"/>
  <c r="AJ190"/>
  <c r="AE191"/>
  <c r="AF191"/>
  <c r="AG191"/>
  <c r="AH191"/>
  <c r="AI191"/>
  <c r="AJ191"/>
  <c r="AE192"/>
  <c r="AF192"/>
  <c r="AG192"/>
  <c r="AH192"/>
  <c r="AI192"/>
  <c r="AJ192"/>
  <c r="AE193"/>
  <c r="AF193"/>
  <c r="AG193"/>
  <c r="AH193"/>
  <c r="AI193"/>
  <c r="AJ193"/>
  <c r="AE194"/>
  <c r="AF194"/>
  <c r="AG194"/>
  <c r="AH194"/>
  <c r="AI194"/>
  <c r="AJ194"/>
  <c r="AE195"/>
  <c r="AF195"/>
  <c r="AG195"/>
  <c r="AH195"/>
  <c r="AI195"/>
  <c r="AJ195"/>
  <c r="AE196"/>
  <c r="AF196"/>
  <c r="AG196"/>
  <c r="AH196"/>
  <c r="AI196"/>
  <c r="AJ196"/>
  <c r="AE197"/>
  <c r="AF197"/>
  <c r="AG197"/>
  <c r="AH197"/>
  <c r="AI197"/>
  <c r="AJ197"/>
  <c r="AE198"/>
  <c r="AF198"/>
  <c r="AG198"/>
  <c r="AH198"/>
  <c r="AI198"/>
  <c r="AJ198"/>
  <c r="AE199"/>
  <c r="AF199"/>
  <c r="AG199"/>
  <c r="AH199"/>
  <c r="AI199"/>
  <c r="AJ199"/>
  <c r="AE200"/>
  <c r="AF200"/>
  <c r="AG200"/>
  <c r="AH200"/>
  <c r="AK200" s="1"/>
  <c r="AI200"/>
  <c r="AJ200"/>
  <c r="AE201"/>
  <c r="AF201"/>
  <c r="AG201"/>
  <c r="AH201"/>
  <c r="AI201"/>
  <c r="AJ201"/>
  <c r="AE202"/>
  <c r="AF202"/>
  <c r="AG202"/>
  <c r="AH202"/>
  <c r="AI202"/>
  <c r="AJ202"/>
  <c r="AE203"/>
  <c r="AF203"/>
  <c r="AG203"/>
  <c r="AH203"/>
  <c r="AI203"/>
  <c r="AJ203"/>
  <c r="AE204"/>
  <c r="AF204"/>
  <c r="AG204"/>
  <c r="AH204"/>
  <c r="AI204"/>
  <c r="AJ204"/>
  <c r="AK204"/>
  <c r="AE205"/>
  <c r="AF205"/>
  <c r="AG205"/>
  <c r="AH205"/>
  <c r="AI205"/>
  <c r="AJ205"/>
  <c r="AE206"/>
  <c r="AF206"/>
  <c r="AG206"/>
  <c r="AH206"/>
  <c r="AI206"/>
  <c r="AJ206"/>
  <c r="AE207"/>
  <c r="AF207"/>
  <c r="AG207"/>
  <c r="AH207"/>
  <c r="AI207"/>
  <c r="AJ207"/>
  <c r="AE208"/>
  <c r="AK208" s="1"/>
  <c r="AF208"/>
  <c r="AG208"/>
  <c r="AH208"/>
  <c r="AI208"/>
  <c r="AJ208"/>
  <c r="AE209"/>
  <c r="AF209"/>
  <c r="AG209"/>
  <c r="AH209"/>
  <c r="AI209"/>
  <c r="AJ209"/>
  <c r="AE210"/>
  <c r="AF210"/>
  <c r="AG210"/>
  <c r="AH210"/>
  <c r="AI210"/>
  <c r="AJ210"/>
  <c r="AE211"/>
  <c r="AF211"/>
  <c r="AG211"/>
  <c r="AH211"/>
  <c r="AI211"/>
  <c r="AJ211"/>
  <c r="AE212"/>
  <c r="AF212"/>
  <c r="AG212"/>
  <c r="AH212"/>
  <c r="AI212"/>
  <c r="AJ212"/>
  <c r="AE213"/>
  <c r="AF213"/>
  <c r="AG213"/>
  <c r="AH213"/>
  <c r="AI213"/>
  <c r="AJ213"/>
  <c r="AE214"/>
  <c r="AF214"/>
  <c r="AG214"/>
  <c r="AH214"/>
  <c r="AI214"/>
  <c r="AJ214"/>
  <c r="AE215"/>
  <c r="AF215"/>
  <c r="AG215"/>
  <c r="AH215"/>
  <c r="AI215"/>
  <c r="AJ215"/>
  <c r="AE216"/>
  <c r="AF216"/>
  <c r="AG216"/>
  <c r="AH216"/>
  <c r="AI216"/>
  <c r="AJ216"/>
  <c r="AE217"/>
  <c r="AF217"/>
  <c r="AG217"/>
  <c r="AH217"/>
  <c r="AI217"/>
  <c r="AJ217"/>
  <c r="AE218"/>
  <c r="AF218"/>
  <c r="AG218"/>
  <c r="AH218"/>
  <c r="AI218"/>
  <c r="AJ218"/>
  <c r="AE219"/>
  <c r="AF219"/>
  <c r="AG219"/>
  <c r="AH219"/>
  <c r="AI219"/>
  <c r="AJ219"/>
  <c r="AE220"/>
  <c r="AF220"/>
  <c r="AG220"/>
  <c r="AH220"/>
  <c r="AI220"/>
  <c r="AJ220"/>
  <c r="AE221"/>
  <c r="AF221"/>
  <c r="AG221"/>
  <c r="AH221"/>
  <c r="AI221"/>
  <c r="AJ221"/>
  <c r="AE222"/>
  <c r="AF222"/>
  <c r="AG222"/>
  <c r="AH222"/>
  <c r="AI222"/>
  <c r="AJ222"/>
  <c r="AE223"/>
  <c r="AF223"/>
  <c r="AG223"/>
  <c r="AH223"/>
  <c r="AI223"/>
  <c r="AJ223"/>
  <c r="AE224"/>
  <c r="AF224"/>
  <c r="AG224"/>
  <c r="AH224"/>
  <c r="AI224"/>
  <c r="AJ224"/>
  <c r="AE225"/>
  <c r="AF225"/>
  <c r="AG225"/>
  <c r="AH225"/>
  <c r="AI225"/>
  <c r="AJ225"/>
  <c r="AE226"/>
  <c r="AF226"/>
  <c r="AG226"/>
  <c r="AH226"/>
  <c r="AI226"/>
  <c r="AJ226"/>
  <c r="AE227"/>
  <c r="AF227"/>
  <c r="AG227"/>
  <c r="AH227"/>
  <c r="AI227"/>
  <c r="AJ227"/>
  <c r="AE228"/>
  <c r="AF228"/>
  <c r="AG228"/>
  <c r="AH228"/>
  <c r="AK228" s="1"/>
  <c r="AI228"/>
  <c r="AJ228"/>
  <c r="AE229"/>
  <c r="AF229"/>
  <c r="AG229"/>
  <c r="AH229"/>
  <c r="AI229"/>
  <c r="AJ229"/>
  <c r="AE230"/>
  <c r="AF230"/>
  <c r="AG230"/>
  <c r="AH230"/>
  <c r="AI230"/>
  <c r="AJ230"/>
  <c r="AE231"/>
  <c r="AF231"/>
  <c r="AG231"/>
  <c r="AH231"/>
  <c r="AI231"/>
  <c r="AJ231"/>
  <c r="AE232"/>
  <c r="AF232"/>
  <c r="AG232"/>
  <c r="AK232" s="1"/>
  <c r="AH232"/>
  <c r="AI232"/>
  <c r="AJ232"/>
  <c r="AE233"/>
  <c r="AF233"/>
  <c r="AG233"/>
  <c r="AH233"/>
  <c r="AI233"/>
  <c r="AJ233"/>
  <c r="AE234"/>
  <c r="AF234"/>
  <c r="AG234"/>
  <c r="AH234"/>
  <c r="AI234"/>
  <c r="AJ234"/>
  <c r="AE235"/>
  <c r="AF235"/>
  <c r="AG235"/>
  <c r="AH235"/>
  <c r="AI235"/>
  <c r="AJ235"/>
  <c r="AE236"/>
  <c r="AF236"/>
  <c r="AG236"/>
  <c r="AK236" s="1"/>
  <c r="AH236"/>
  <c r="AI236"/>
  <c r="AJ236"/>
  <c r="AE237"/>
  <c r="AF237"/>
  <c r="AG237"/>
  <c r="AH237"/>
  <c r="AI237"/>
  <c r="AJ237"/>
  <c r="AE238"/>
  <c r="AF238"/>
  <c r="AG238"/>
  <c r="AH238"/>
  <c r="AI238"/>
  <c r="AJ238"/>
  <c r="AE239"/>
  <c r="AF239"/>
  <c r="AG239"/>
  <c r="AH239"/>
  <c r="AI239"/>
  <c r="AJ239"/>
  <c r="AE240"/>
  <c r="AF240"/>
  <c r="AG240"/>
  <c r="AK240" s="1"/>
  <c r="AH240"/>
  <c r="AI240"/>
  <c r="AJ240"/>
  <c r="AE241"/>
  <c r="AF241"/>
  <c r="AG241"/>
  <c r="AH241"/>
  <c r="AI241"/>
  <c r="AJ241"/>
  <c r="AE242"/>
  <c r="AF242"/>
  <c r="AG242"/>
  <c r="AH242"/>
  <c r="AI242"/>
  <c r="AJ242"/>
  <c r="AE243"/>
  <c r="AF243"/>
  <c r="AG243"/>
  <c r="AH243"/>
  <c r="AI243"/>
  <c r="AJ243"/>
  <c r="AE244"/>
  <c r="AF244"/>
  <c r="AG244"/>
  <c r="AK244" s="1"/>
  <c r="AH244"/>
  <c r="AI244"/>
  <c r="AJ244"/>
  <c r="AE245"/>
  <c r="AF245"/>
  <c r="AG245"/>
  <c r="AH245"/>
  <c r="AI245"/>
  <c r="AJ245"/>
  <c r="AE246"/>
  <c r="AF246"/>
  <c r="AG246"/>
  <c r="AH246"/>
  <c r="AI246"/>
  <c r="AJ246"/>
  <c r="AE247"/>
  <c r="AF247"/>
  <c r="AG247"/>
  <c r="AH247"/>
  <c r="AI247"/>
  <c r="AJ247"/>
  <c r="AE248"/>
  <c r="AF248"/>
  <c r="AG248"/>
  <c r="AK248" s="1"/>
  <c r="AH248"/>
  <c r="AI248"/>
  <c r="AJ248"/>
  <c r="AE249"/>
  <c r="AF249"/>
  <c r="AG249"/>
  <c r="AH249"/>
  <c r="AI249"/>
  <c r="AJ249"/>
  <c r="AE250"/>
  <c r="AF250"/>
  <c r="AG250"/>
  <c r="AH250"/>
  <c r="AI250"/>
  <c r="AJ250"/>
  <c r="AE251"/>
  <c r="AF251"/>
  <c r="AG251"/>
  <c r="AH251"/>
  <c r="AI251"/>
  <c r="AJ251"/>
  <c r="AE252"/>
  <c r="AF252"/>
  <c r="AG252"/>
  <c r="AK252" s="1"/>
  <c r="AH252"/>
  <c r="AI252"/>
  <c r="AJ252"/>
  <c r="AE253"/>
  <c r="AF253"/>
  <c r="AG253"/>
  <c r="AH253"/>
  <c r="AI253"/>
  <c r="AJ253"/>
  <c r="AE254"/>
  <c r="AF254"/>
  <c r="AG254"/>
  <c r="AH254"/>
  <c r="AI254"/>
  <c r="AJ254"/>
  <c r="AE255"/>
  <c r="AF255"/>
  <c r="AG255"/>
  <c r="AH255"/>
  <c r="AI255"/>
  <c r="AJ255"/>
  <c r="AE256"/>
  <c r="AF256"/>
  <c r="AG256"/>
  <c r="AK256" s="1"/>
  <c r="AH256"/>
  <c r="AI256"/>
  <c r="AJ256"/>
  <c r="AE257"/>
  <c r="AF257"/>
  <c r="AG257"/>
  <c r="AH257"/>
  <c r="AI257"/>
  <c r="AJ257"/>
  <c r="AE258"/>
  <c r="AF258"/>
  <c r="AG258"/>
  <c r="AH258"/>
  <c r="AI258"/>
  <c r="AJ258"/>
  <c r="AE259"/>
  <c r="AF259"/>
  <c r="AG259"/>
  <c r="AH259"/>
  <c r="AI259"/>
  <c r="AJ259"/>
  <c r="AE260"/>
  <c r="AF260"/>
  <c r="AG260"/>
  <c r="AH260"/>
  <c r="AI260"/>
  <c r="AJ260"/>
  <c r="AK260"/>
  <c r="AE261"/>
  <c r="AF261"/>
  <c r="AG261"/>
  <c r="AH261"/>
  <c r="AI261"/>
  <c r="AJ261"/>
  <c r="AE262"/>
  <c r="AF262"/>
  <c r="AG262"/>
  <c r="AH262"/>
  <c r="AI262"/>
  <c r="AJ262"/>
  <c r="AE263"/>
  <c r="AF263"/>
  <c r="AG263"/>
  <c r="AH263"/>
  <c r="AI263"/>
  <c r="AJ263"/>
  <c r="AE264"/>
  <c r="AF264"/>
  <c r="AG264"/>
  <c r="AH264"/>
  <c r="AI264"/>
  <c r="AJ264"/>
  <c r="AE265"/>
  <c r="AF265"/>
  <c r="AG265"/>
  <c r="AH265"/>
  <c r="AI265"/>
  <c r="AJ265"/>
  <c r="AE266"/>
  <c r="AF266"/>
  <c r="AG266"/>
  <c r="AH266"/>
  <c r="AI266"/>
  <c r="AJ266"/>
  <c r="AE267"/>
  <c r="AF267"/>
  <c r="AG267"/>
  <c r="AH267"/>
  <c r="AI267"/>
  <c r="AJ267"/>
  <c r="AE268"/>
  <c r="AF268"/>
  <c r="AG268"/>
  <c r="AH268"/>
  <c r="AI268"/>
  <c r="AJ268"/>
  <c r="AE269"/>
  <c r="AF269"/>
  <c r="AG269"/>
  <c r="AH269"/>
  <c r="AI269"/>
  <c r="AJ269"/>
  <c r="AE270"/>
  <c r="AF270"/>
  <c r="AG270"/>
  <c r="AH270"/>
  <c r="AI270"/>
  <c r="AJ270"/>
  <c r="AE271"/>
  <c r="AF271"/>
  <c r="AG271"/>
  <c r="AH271"/>
  <c r="AI271"/>
  <c r="AJ271"/>
  <c r="AE272"/>
  <c r="AF272"/>
  <c r="AG272"/>
  <c r="AH272"/>
  <c r="AI272"/>
  <c r="AJ272"/>
  <c r="AE273"/>
  <c r="AF273"/>
  <c r="AG273"/>
  <c r="AH273"/>
  <c r="AI273"/>
  <c r="AJ273"/>
  <c r="AE274"/>
  <c r="AF274"/>
  <c r="AG274"/>
  <c r="AH274"/>
  <c r="AI274"/>
  <c r="AJ274"/>
  <c r="AE275"/>
  <c r="AF275"/>
  <c r="AG275"/>
  <c r="AH275"/>
  <c r="AI275"/>
  <c r="AJ275"/>
  <c r="AE276"/>
  <c r="AF276"/>
  <c r="AG276"/>
  <c r="AH276"/>
  <c r="AI276"/>
  <c r="AJ276"/>
  <c r="AK276"/>
  <c r="AE277"/>
  <c r="AF277"/>
  <c r="AG277"/>
  <c r="AH277"/>
  <c r="AI277"/>
  <c r="AJ277"/>
  <c r="AE278"/>
  <c r="AF278"/>
  <c r="AG278"/>
  <c r="AH278"/>
  <c r="AI278"/>
  <c r="AJ278"/>
  <c r="AE279"/>
  <c r="AF279"/>
  <c r="AG279"/>
  <c r="AH279"/>
  <c r="AI279"/>
  <c r="AJ279"/>
  <c r="AE280"/>
  <c r="AK280" s="1"/>
  <c r="AF280"/>
  <c r="AG280"/>
  <c r="AH280"/>
  <c r="AI280"/>
  <c r="AJ280"/>
  <c r="AE281"/>
  <c r="AF281"/>
  <c r="AG281"/>
  <c r="AH281"/>
  <c r="AI281"/>
  <c r="AJ281"/>
  <c r="AE282"/>
  <c r="AF282"/>
  <c r="AG282"/>
  <c r="AH282"/>
  <c r="AI282"/>
  <c r="AJ282"/>
  <c r="AE283"/>
  <c r="AF283"/>
  <c r="AG283"/>
  <c r="AH283"/>
  <c r="AI283"/>
  <c r="AJ283"/>
  <c r="AE284"/>
  <c r="AF284"/>
  <c r="AG284"/>
  <c r="AH284"/>
  <c r="AI284"/>
  <c r="AJ284"/>
  <c r="AE285"/>
  <c r="AF285"/>
  <c r="AG285"/>
  <c r="AH285"/>
  <c r="AI285"/>
  <c r="AJ285"/>
  <c r="AE286"/>
  <c r="AF286"/>
  <c r="AG286"/>
  <c r="AH286"/>
  <c r="AI286"/>
  <c r="AJ286"/>
  <c r="AE287"/>
  <c r="AF287"/>
  <c r="AG287"/>
  <c r="AH287"/>
  <c r="AI287"/>
  <c r="AJ287"/>
  <c r="AE288"/>
  <c r="AF288"/>
  <c r="AG288"/>
  <c r="AH288"/>
  <c r="AI288"/>
  <c r="AJ288"/>
  <c r="AE289"/>
  <c r="AF289"/>
  <c r="AG289"/>
  <c r="AH289"/>
  <c r="AI289"/>
  <c r="AJ289"/>
  <c r="AE290"/>
  <c r="AF290"/>
  <c r="AG290"/>
  <c r="AH290"/>
  <c r="AI290"/>
  <c r="AJ290"/>
  <c r="AE291"/>
  <c r="AF291"/>
  <c r="AG291"/>
  <c r="AH291"/>
  <c r="AI291"/>
  <c r="AJ291"/>
  <c r="AE292"/>
  <c r="AF292"/>
  <c r="AG292"/>
  <c r="AH292"/>
  <c r="AI292"/>
  <c r="AJ292"/>
  <c r="AE293"/>
  <c r="AF293"/>
  <c r="AG293"/>
  <c r="AH293"/>
  <c r="AI293"/>
  <c r="AJ293"/>
  <c r="AE294"/>
  <c r="AF294"/>
  <c r="AG294"/>
  <c r="AH294"/>
  <c r="AI294"/>
  <c r="AJ294"/>
  <c r="AE295"/>
  <c r="AF295"/>
  <c r="AG295"/>
  <c r="AH295"/>
  <c r="AI295"/>
  <c r="AJ295"/>
  <c r="AE296"/>
  <c r="AF296"/>
  <c r="AK296" s="1"/>
  <c r="AG296"/>
  <c r="AH296"/>
  <c r="AI296"/>
  <c r="AJ296"/>
  <c r="AE297"/>
  <c r="AF297"/>
  <c r="AG297"/>
  <c r="AH297"/>
  <c r="AI297"/>
  <c r="AJ297"/>
  <c r="AE298"/>
  <c r="AF298"/>
  <c r="AG298"/>
  <c r="AH298"/>
  <c r="AI298"/>
  <c r="AJ298"/>
  <c r="AE299"/>
  <c r="AF299"/>
  <c r="AG299"/>
  <c r="AH299"/>
  <c r="AI299"/>
  <c r="AJ299"/>
  <c r="AE300"/>
  <c r="AF300"/>
  <c r="AG300"/>
  <c r="AK300" s="1"/>
  <c r="AH300"/>
  <c r="AI300"/>
  <c r="AJ300"/>
  <c r="AE301"/>
  <c r="AF301"/>
  <c r="AG301"/>
  <c r="AH301"/>
  <c r="AI301"/>
  <c r="AJ301"/>
  <c r="AE302"/>
  <c r="AF302"/>
  <c r="AG302"/>
  <c r="AH302"/>
  <c r="AI302"/>
  <c r="AJ302"/>
  <c r="AE303"/>
  <c r="AF303"/>
  <c r="AG303"/>
  <c r="AH303"/>
  <c r="AI303"/>
  <c r="AJ303"/>
  <c r="AE304"/>
  <c r="AF304"/>
  <c r="AG304"/>
  <c r="AH304"/>
  <c r="AI304"/>
  <c r="AJ304"/>
  <c r="AK304"/>
  <c r="AE305"/>
  <c r="AF305"/>
  <c r="AG305"/>
  <c r="AH305"/>
  <c r="AI305"/>
  <c r="AJ305"/>
  <c r="AE306"/>
  <c r="AF306"/>
  <c r="AG306"/>
  <c r="AH306"/>
  <c r="AI306"/>
  <c r="AJ306"/>
  <c r="AE307"/>
  <c r="AF307"/>
  <c r="AG307"/>
  <c r="AH307"/>
  <c r="AI307"/>
  <c r="AJ307"/>
  <c r="AE308"/>
  <c r="AF308"/>
  <c r="AG308"/>
  <c r="AH308"/>
  <c r="AI308"/>
  <c r="AJ308"/>
  <c r="AE309"/>
  <c r="AF309"/>
  <c r="AG309"/>
  <c r="AH309"/>
  <c r="AI309"/>
  <c r="AJ309"/>
  <c r="AE310"/>
  <c r="AF310"/>
  <c r="AG310"/>
  <c r="AH310"/>
  <c r="AI310"/>
  <c r="AJ310"/>
  <c r="AE311"/>
  <c r="AF311"/>
  <c r="AG311"/>
  <c r="AH311"/>
  <c r="AI311"/>
  <c r="AJ311"/>
  <c r="AE312"/>
  <c r="AF312"/>
  <c r="AG312"/>
  <c r="AH312"/>
  <c r="AI312"/>
  <c r="AJ312"/>
  <c r="AE313"/>
  <c r="AF313"/>
  <c r="AG313"/>
  <c r="AH313"/>
  <c r="AI313"/>
  <c r="AJ313"/>
  <c r="AE314"/>
  <c r="AF314"/>
  <c r="AG314"/>
  <c r="AH314"/>
  <c r="AI314"/>
  <c r="AJ314"/>
  <c r="AE315"/>
  <c r="AF315"/>
  <c r="AG315"/>
  <c r="AH315"/>
  <c r="AI315"/>
  <c r="AJ315"/>
  <c r="AE316"/>
  <c r="AF316"/>
  <c r="AG316"/>
  <c r="AH316"/>
  <c r="AI316"/>
  <c r="AJ316"/>
  <c r="AE317"/>
  <c r="AF317"/>
  <c r="AG317"/>
  <c r="AH317"/>
  <c r="AI317"/>
  <c r="AJ317"/>
  <c r="AE318"/>
  <c r="AF318"/>
  <c r="AG318"/>
  <c r="AH318"/>
  <c r="AI318"/>
  <c r="AJ318"/>
  <c r="AE319"/>
  <c r="AF319"/>
  <c r="AG319"/>
  <c r="AH319"/>
  <c r="AI319"/>
  <c r="AJ319"/>
  <c r="AE320"/>
  <c r="AF320"/>
  <c r="AG320"/>
  <c r="AH320"/>
  <c r="AI320"/>
  <c r="AJ320"/>
  <c r="AE321"/>
  <c r="AF321"/>
  <c r="AG321"/>
  <c r="AH321"/>
  <c r="AI321"/>
  <c r="AJ321"/>
  <c r="AE322"/>
  <c r="AF322"/>
  <c r="AG322"/>
  <c r="AH322"/>
  <c r="AI322"/>
  <c r="AJ322"/>
  <c r="AE323"/>
  <c r="AF323"/>
  <c r="AG323"/>
  <c r="AH323"/>
  <c r="AI323"/>
  <c r="AJ323"/>
  <c r="AE324"/>
  <c r="AF324"/>
  <c r="AK324" s="1"/>
  <c r="AG324"/>
  <c r="AH324"/>
  <c r="AI324"/>
  <c r="AJ324"/>
  <c r="AG7"/>
  <c r="AG8"/>
  <c r="AG9"/>
  <c r="AG10"/>
  <c r="AG11"/>
  <c r="AG12"/>
  <c r="AG13"/>
  <c r="AG14"/>
  <c r="AG15"/>
  <c r="AG16"/>
  <c r="AG17"/>
  <c r="AG18"/>
  <c r="AG19"/>
  <c r="AG20"/>
  <c r="AG21"/>
  <c r="AG22"/>
  <c r="AG23"/>
  <c r="AG24"/>
  <c r="AG25"/>
  <c r="AG26"/>
  <c r="AG27"/>
  <c r="AG28"/>
  <c r="AG29"/>
  <c r="AG30"/>
  <c r="AG31"/>
  <c r="AG32"/>
  <c r="AG33"/>
  <c r="AG34"/>
  <c r="AG35"/>
  <c r="AG36"/>
  <c r="AG37"/>
  <c r="AG38"/>
  <c r="AG39"/>
  <c r="AG40"/>
  <c r="AG41"/>
  <c r="AG42"/>
  <c r="AG43"/>
  <c r="AG6"/>
  <c r="AE6"/>
  <c r="AE22"/>
  <c r="AF22"/>
  <c r="AH22"/>
  <c r="AI22"/>
  <c r="AJ22"/>
  <c r="AK22"/>
  <c r="AE23"/>
  <c r="AF23"/>
  <c r="AH23"/>
  <c r="AI23"/>
  <c r="AJ23"/>
  <c r="AE24"/>
  <c r="AF24"/>
  <c r="AH24"/>
  <c r="AI24"/>
  <c r="AJ24"/>
  <c r="AE25"/>
  <c r="AF25"/>
  <c r="AH25"/>
  <c r="AI25"/>
  <c r="AJ25"/>
  <c r="AE26"/>
  <c r="AF26"/>
  <c r="AH26"/>
  <c r="AI26"/>
  <c r="AJ26"/>
  <c r="AE27"/>
  <c r="AF27"/>
  <c r="AH27"/>
  <c r="AI27"/>
  <c r="AJ27"/>
  <c r="AE28"/>
  <c r="AF28"/>
  <c r="AH28"/>
  <c r="AI28"/>
  <c r="AJ28"/>
  <c r="AE29"/>
  <c r="AF29"/>
  <c r="AH29"/>
  <c r="AI29"/>
  <c r="AJ29"/>
  <c r="AE30"/>
  <c r="AF30"/>
  <c r="AH30"/>
  <c r="AI30"/>
  <c r="AJ30"/>
  <c r="AE31"/>
  <c r="AF31"/>
  <c r="AH31"/>
  <c r="AK31" s="1"/>
  <c r="AI31"/>
  <c r="AJ31"/>
  <c r="AE32"/>
  <c r="AF32"/>
  <c r="AH32"/>
  <c r="AI32"/>
  <c r="AJ32"/>
  <c r="AE33"/>
  <c r="AK33" s="1"/>
  <c r="AF33"/>
  <c r="AH33"/>
  <c r="AI33"/>
  <c r="AJ33"/>
  <c r="AE34"/>
  <c r="AF34"/>
  <c r="AH34"/>
  <c r="AI34"/>
  <c r="AK34" s="1"/>
  <c r="AJ34"/>
  <c r="AE35"/>
  <c r="AF35"/>
  <c r="AH35"/>
  <c r="AI35"/>
  <c r="AJ35"/>
  <c r="AE36"/>
  <c r="AF36"/>
  <c r="AH36"/>
  <c r="AI36"/>
  <c r="AJ36"/>
  <c r="AE37"/>
  <c r="AF37"/>
  <c r="AH37"/>
  <c r="AI37"/>
  <c r="AJ37"/>
  <c r="AE38"/>
  <c r="AK38" s="1"/>
  <c r="AF38"/>
  <c r="AH38"/>
  <c r="AI38"/>
  <c r="AJ38"/>
  <c r="AE39"/>
  <c r="AF39"/>
  <c r="AH39"/>
  <c r="AI39"/>
  <c r="AJ39"/>
  <c r="AE40"/>
  <c r="AF40"/>
  <c r="AH40"/>
  <c r="AI40"/>
  <c r="AJ40"/>
  <c r="AE41"/>
  <c r="AF41"/>
  <c r="AH41"/>
  <c r="AI41"/>
  <c r="AJ41"/>
  <c r="AE42"/>
  <c r="AF42"/>
  <c r="AH42"/>
  <c r="AI42"/>
  <c r="AJ42"/>
  <c r="AE43"/>
  <c r="AF43"/>
  <c r="AH43"/>
  <c r="AI43"/>
  <c r="AJ43"/>
  <c r="AH7"/>
  <c r="AH8"/>
  <c r="AH9"/>
  <c r="AH10"/>
  <c r="AH11"/>
  <c r="AH12"/>
  <c r="AH13"/>
  <c r="AH14"/>
  <c r="AH15"/>
  <c r="AH16"/>
  <c r="AH17"/>
  <c r="AH18"/>
  <c r="AH19"/>
  <c r="AH20"/>
  <c r="AK20" s="1"/>
  <c r="AH21"/>
  <c r="AH6"/>
  <c r="AE21"/>
  <c r="AE7"/>
  <c r="AE8"/>
  <c r="AE9"/>
  <c r="AE10"/>
  <c r="AE11"/>
  <c r="AK11" s="1"/>
  <c r="AE12"/>
  <c r="AE13"/>
  <c r="AE14"/>
  <c r="AE15"/>
  <c r="AE16"/>
  <c r="AE17"/>
  <c r="AE18"/>
  <c r="AE19"/>
  <c r="AE20"/>
  <c r="AF7"/>
  <c r="AI7"/>
  <c r="AJ7"/>
  <c r="AF8"/>
  <c r="AI8"/>
  <c r="AJ8"/>
  <c r="AF9"/>
  <c r="AI9"/>
  <c r="AJ9"/>
  <c r="AF10"/>
  <c r="AI10"/>
  <c r="AJ10"/>
  <c r="AF11"/>
  <c r="AI11"/>
  <c r="AJ11"/>
  <c r="AF12"/>
  <c r="AI12"/>
  <c r="AK12" s="1"/>
  <c r="AJ12"/>
  <c r="AF13"/>
  <c r="AI13"/>
  <c r="AK13" s="1"/>
  <c r="AJ13"/>
  <c r="AF14"/>
  <c r="AI14"/>
  <c r="AJ14"/>
  <c r="AF15"/>
  <c r="AI15"/>
  <c r="AJ15"/>
  <c r="AK16"/>
  <c r="AF16"/>
  <c r="AI16"/>
  <c r="AJ16"/>
  <c r="AK17"/>
  <c r="AF17"/>
  <c r="AI17"/>
  <c r="AJ17"/>
  <c r="AF18"/>
  <c r="AI18"/>
  <c r="AJ18"/>
  <c r="AF19"/>
  <c r="AI19"/>
  <c r="AJ19"/>
  <c r="AF20"/>
  <c r="AI20"/>
  <c r="AJ20"/>
  <c r="AF21"/>
  <c r="AI21"/>
  <c r="AK21" s="1"/>
  <c r="AJ21"/>
  <c r="AJ6"/>
  <c r="AI6"/>
  <c r="AK6" s="1"/>
  <c r="AF6"/>
  <c r="BL6" i="4" l="1"/>
  <c r="BL7"/>
  <c r="AN10" s="1"/>
  <c r="AK301" i="5"/>
  <c r="AK297"/>
  <c r="AK271"/>
  <c r="AK220"/>
  <c r="AK218"/>
  <c r="AK214"/>
  <c r="AK210"/>
  <c r="AK171"/>
  <c r="AK92"/>
  <c r="AK90"/>
  <c r="AK86"/>
  <c r="AK82"/>
  <c r="AK78"/>
  <c r="AK74"/>
  <c r="AK70"/>
  <c r="AK36"/>
  <c r="AK320"/>
  <c r="AK312"/>
  <c r="AK273"/>
  <c r="AK196"/>
  <c r="AK194"/>
  <c r="AK190"/>
  <c r="AK186"/>
  <c r="AK182"/>
  <c r="AK180"/>
  <c r="AK155"/>
  <c r="AK52"/>
  <c r="AK50"/>
  <c r="AK9"/>
  <c r="AK284"/>
  <c r="AK282"/>
  <c r="AK272"/>
  <c r="AK259"/>
  <c r="AK255"/>
  <c r="AK251"/>
  <c r="AK247"/>
  <c r="AK243"/>
  <c r="AK239"/>
  <c r="AK235"/>
  <c r="AK231"/>
  <c r="AK164"/>
  <c r="AK162"/>
  <c r="AK160"/>
  <c r="AK115"/>
  <c r="AK8"/>
  <c r="AK30"/>
  <c r="AK19"/>
  <c r="AK15"/>
  <c r="AK7"/>
  <c r="AK295"/>
  <c r="AK291"/>
  <c r="AK287"/>
  <c r="AK268"/>
  <c r="AK266"/>
  <c r="AK264"/>
  <c r="AK140"/>
  <c r="AK138"/>
  <c r="AK134"/>
  <c r="AK130"/>
  <c r="AK126"/>
  <c r="AK122"/>
  <c r="AK120"/>
  <c r="AK59"/>
  <c r="AK32"/>
  <c r="AK29"/>
  <c r="AK26"/>
  <c r="AK25"/>
  <c r="AK310"/>
  <c r="AK306"/>
  <c r="AK293"/>
  <c r="AK292"/>
  <c r="AK289"/>
  <c r="AK288"/>
  <c r="AK285"/>
  <c r="AK283"/>
  <c r="AK278"/>
  <c r="AK269"/>
  <c r="AK267"/>
  <c r="AK265"/>
  <c r="AK262"/>
  <c r="AK241"/>
  <c r="AK237"/>
  <c r="AK233"/>
  <c r="AK229"/>
  <c r="AK227"/>
  <c r="AK224"/>
  <c r="AK223"/>
  <c r="AK215"/>
  <c r="AK211"/>
  <c r="AK206"/>
  <c r="AK199"/>
  <c r="AK178"/>
  <c r="AK174"/>
  <c r="AK169"/>
  <c r="AK167"/>
  <c r="AK158"/>
  <c r="AK153"/>
  <c r="AK151"/>
  <c r="AK148"/>
  <c r="AK147"/>
  <c r="AK144"/>
  <c r="AK143"/>
  <c r="AK118"/>
  <c r="AK113"/>
  <c r="AK111"/>
  <c r="AK108"/>
  <c r="AK107"/>
  <c r="AK104"/>
  <c r="AK103"/>
  <c r="AK100"/>
  <c r="AK99"/>
  <c r="AK96"/>
  <c r="AK95"/>
  <c r="AK66"/>
  <c r="AK62"/>
  <c r="AK57"/>
  <c r="AK55"/>
  <c r="AK42"/>
  <c r="AK41"/>
  <c r="AK28"/>
  <c r="AK24"/>
  <c r="AK316"/>
  <c r="AK313"/>
  <c r="AK311"/>
  <c r="AK307"/>
  <c r="AK302"/>
  <c r="AK298"/>
  <c r="AK281"/>
  <c r="AK279"/>
  <c r="AK274"/>
  <c r="AK261"/>
  <c r="AK258"/>
  <c r="AK254"/>
  <c r="AK250"/>
  <c r="AK246"/>
  <c r="AK242"/>
  <c r="AK238"/>
  <c r="AK234"/>
  <c r="AK230"/>
  <c r="AK225"/>
  <c r="AK221"/>
  <c r="AK219"/>
  <c r="AK216"/>
  <c r="AK212"/>
  <c r="AK207"/>
  <c r="AK205"/>
  <c r="AK202"/>
  <c r="AK197"/>
  <c r="AK195"/>
  <c r="AK192"/>
  <c r="AK191"/>
  <c r="AK188"/>
  <c r="AK187"/>
  <c r="AK184"/>
  <c r="AK183"/>
  <c r="AK170"/>
  <c r="AK165"/>
  <c r="AK163"/>
  <c r="AK154"/>
  <c r="AK149"/>
  <c r="AK145"/>
  <c r="AK141"/>
  <c r="AK139"/>
  <c r="AK136"/>
  <c r="AK135"/>
  <c r="AK132"/>
  <c r="AK131"/>
  <c r="AK128"/>
  <c r="AK127"/>
  <c r="AK124"/>
  <c r="AK123"/>
  <c r="AK114"/>
  <c r="AK109"/>
  <c r="AK105"/>
  <c r="AK101"/>
  <c r="AK97"/>
  <c r="AK93"/>
  <c r="AK91"/>
  <c r="AK88"/>
  <c r="AK87"/>
  <c r="AK84"/>
  <c r="AK83"/>
  <c r="AK80"/>
  <c r="AK79"/>
  <c r="AK76"/>
  <c r="AK75"/>
  <c r="AK72"/>
  <c r="AK71"/>
  <c r="AK58"/>
  <c r="AK53"/>
  <c r="AK51"/>
  <c r="AK44"/>
  <c r="AK40"/>
  <c r="AK37"/>
  <c r="AK322"/>
  <c r="AK309"/>
  <c r="AK308"/>
  <c r="AK305"/>
  <c r="AK303"/>
  <c r="AK299"/>
  <c r="AK294"/>
  <c r="AK290"/>
  <c r="AK286"/>
  <c r="AK277"/>
  <c r="AK275"/>
  <c r="AK270"/>
  <c r="AK263"/>
  <c r="AK257"/>
  <c r="AK253"/>
  <c r="AK249"/>
  <c r="AK245"/>
  <c r="AK226"/>
  <c r="AK222"/>
  <c r="AK217"/>
  <c r="AK213"/>
  <c r="AK209"/>
  <c r="AK203"/>
  <c r="AK201"/>
  <c r="AK198"/>
  <c r="AK193"/>
  <c r="AK189"/>
  <c r="AK185"/>
  <c r="AK181"/>
  <c r="AK179"/>
  <c r="AK176"/>
  <c r="AK175"/>
  <c r="AK166"/>
  <c r="AK161"/>
  <c r="AK159"/>
  <c r="AK150"/>
  <c r="AK146"/>
  <c r="AK142"/>
  <c r="AK137"/>
  <c r="AK133"/>
  <c r="AK129"/>
  <c r="AK125"/>
  <c r="AK121"/>
  <c r="AK119"/>
  <c r="AK110"/>
  <c r="AK106"/>
  <c r="AK102"/>
  <c r="AK98"/>
  <c r="AK94"/>
  <c r="AK89"/>
  <c r="AK85"/>
  <c r="AK81"/>
  <c r="AK77"/>
  <c r="AK73"/>
  <c r="AK69"/>
  <c r="AK67"/>
  <c r="AK64"/>
  <c r="AK63"/>
  <c r="AK54"/>
  <c r="AK49"/>
  <c r="AK45"/>
  <c r="AK323"/>
  <c r="AK318"/>
  <c r="AK321"/>
  <c r="AK319"/>
  <c r="AK314"/>
  <c r="AK317"/>
  <c r="AK315"/>
  <c r="AK23"/>
  <c r="AK43"/>
  <c r="AK39"/>
  <c r="AK27"/>
  <c r="AK35"/>
  <c r="AK18"/>
  <c r="AK10"/>
  <c r="AK14"/>
  <c r="AK6" i="4"/>
  <c r="AA91" i="3"/>
  <c r="AB91"/>
  <c r="AC91"/>
  <c r="AD91"/>
  <c r="AE91"/>
  <c r="AF91"/>
  <c r="AG91"/>
  <c r="AH91"/>
  <c r="Z91"/>
  <c r="AA92"/>
  <c r="AB92"/>
  <c r="AC92"/>
  <c r="AD92"/>
  <c r="AE92"/>
  <c r="AF92"/>
  <c r="AG92"/>
  <c r="AH92"/>
  <c r="AA93"/>
  <c r="AB93"/>
  <c r="AC93"/>
  <c r="AD93"/>
  <c r="AE93"/>
  <c r="AF93"/>
  <c r="AG93"/>
  <c r="AH93"/>
  <c r="AA94"/>
  <c r="AB94"/>
  <c r="AC94"/>
  <c r="AD94"/>
  <c r="AE94"/>
  <c r="AF94"/>
  <c r="AG94"/>
  <c r="AH94"/>
  <c r="Z94"/>
  <c r="Z93"/>
  <c r="Z92"/>
  <c r="Y93"/>
  <c r="Y94"/>
  <c r="Y92"/>
  <c r="Y91"/>
  <c r="AM10" i="4" l="1"/>
  <c r="AW10"/>
  <c r="BI10"/>
  <c r="AQ10"/>
  <c r="AV10"/>
  <c r="AU10"/>
  <c r="BD10"/>
  <c r="AR9"/>
  <c r="AN9"/>
  <c r="AV9"/>
  <c r="BD9"/>
  <c r="BL9"/>
  <c r="AL9"/>
  <c r="BC9"/>
  <c r="BF9"/>
  <c r="AM9"/>
  <c r="BK9"/>
  <c r="AT9"/>
  <c r="AX9"/>
  <c r="BM7"/>
  <c r="BA10"/>
  <c r="AZ9"/>
  <c r="BH10"/>
  <c r="BI9"/>
  <c r="AR10"/>
  <c r="BB9"/>
  <c r="AO9"/>
  <c r="BE9"/>
  <c r="AO10"/>
  <c r="AS9"/>
  <c r="BE10"/>
  <c r="BG9"/>
  <c r="AU9"/>
  <c r="AY10"/>
  <c r="BC10"/>
  <c r="BG10"/>
  <c r="BK10"/>
  <c r="AP10"/>
  <c r="AX10"/>
  <c r="BF10"/>
  <c r="BJ10"/>
  <c r="BL10"/>
  <c r="AL10"/>
  <c r="AT10"/>
  <c r="BB10"/>
  <c r="AZ10"/>
  <c r="AY9"/>
  <c r="AW9"/>
  <c r="BH9"/>
  <c r="AQ9"/>
  <c r="AS10"/>
  <c r="BA9"/>
  <c r="BJ9"/>
  <c r="AP9"/>
  <c r="AA59" i="3"/>
  <c r="AB59"/>
  <c r="AC59"/>
  <c r="AD59"/>
  <c r="AE59"/>
  <c r="AF59"/>
  <c r="AG59"/>
  <c r="AH59"/>
  <c r="AA60"/>
  <c r="AB60"/>
  <c r="AC60"/>
  <c r="AD60"/>
  <c r="AE60"/>
  <c r="AF60"/>
  <c r="AG60"/>
  <c r="AH60"/>
  <c r="AA61"/>
  <c r="AB61"/>
  <c r="AC61"/>
  <c r="AD61"/>
  <c r="AE61"/>
  <c r="AF61"/>
  <c r="AG61"/>
  <c r="AH61"/>
  <c r="Y60"/>
  <c r="Z61"/>
  <c r="Z60"/>
  <c r="Z59"/>
  <c r="Y59"/>
  <c r="AA58"/>
  <c r="AB58"/>
  <c r="AC58"/>
  <c r="AD58"/>
  <c r="AE58"/>
  <c r="AF58"/>
  <c r="AG58"/>
  <c r="AH58"/>
  <c r="AI58"/>
  <c r="Z58"/>
  <c r="Y61"/>
  <c r="Y58"/>
  <c r="AA53"/>
  <c r="AB53"/>
  <c r="AC53"/>
  <c r="AD53"/>
  <c r="AI53" s="1"/>
  <c r="AE53"/>
  <c r="AF53"/>
  <c r="AG53"/>
  <c r="AH53"/>
  <c r="Z53"/>
  <c r="AA49"/>
  <c r="AB49"/>
  <c r="AC49"/>
  <c r="AD49"/>
  <c r="AE49"/>
  <c r="AF49"/>
  <c r="AG49"/>
  <c r="AH49"/>
  <c r="AI49"/>
  <c r="Z49"/>
  <c r="AA44"/>
  <c r="AB44"/>
  <c r="AC44"/>
  <c r="AD44"/>
  <c r="AE44"/>
  <c r="AF44"/>
  <c r="AG44"/>
  <c r="AH44"/>
  <c r="AI44"/>
  <c r="AA43"/>
  <c r="AB43"/>
  <c r="AC43"/>
  <c r="AD43"/>
  <c r="AI43" s="1"/>
  <c r="AE43"/>
  <c r="AF43"/>
  <c r="AG43"/>
  <c r="AH43"/>
  <c r="Z44"/>
  <c r="Y52"/>
  <c r="Z52"/>
  <c r="AI52" s="1"/>
  <c r="AA52"/>
  <c r="AB52"/>
  <c r="AC52"/>
  <c r="AD52"/>
  <c r="AE52"/>
  <c r="AF52"/>
  <c r="AG52"/>
  <c r="AH52"/>
  <c r="AA48"/>
  <c r="AB48"/>
  <c r="AC48"/>
  <c r="AD48"/>
  <c r="AI48" s="1"/>
  <c r="AE48"/>
  <c r="AF48"/>
  <c r="AG48"/>
  <c r="AH48"/>
  <c r="Z48"/>
  <c r="Y49"/>
  <c r="Y53" s="1"/>
  <c r="Y48"/>
  <c r="Z43"/>
  <c r="AI38"/>
  <c r="AI37"/>
  <c r="AI36"/>
  <c r="AI35"/>
  <c r="AI34"/>
  <c r="AI33"/>
  <c r="AI32"/>
  <c r="AI26"/>
  <c r="AI25"/>
  <c r="AI24"/>
  <c r="AI23"/>
  <c r="AI22"/>
  <c r="AI21"/>
  <c r="AI20"/>
  <c r="AI8"/>
  <c r="AI9"/>
  <c r="AI10"/>
  <c r="AI11"/>
  <c r="AI12"/>
  <c r="AI13"/>
  <c r="AI7"/>
  <c r="AA42"/>
  <c r="AB42"/>
  <c r="AC42"/>
  <c r="AD42"/>
  <c r="AE42"/>
  <c r="AF42"/>
  <c r="AG42"/>
  <c r="AH42"/>
  <c r="Z42"/>
  <c r="Y43"/>
  <c r="Z33"/>
  <c r="AA33"/>
  <c r="AB33"/>
  <c r="AC33"/>
  <c r="AD33"/>
  <c r="AE33"/>
  <c r="AF33"/>
  <c r="AG33"/>
  <c r="AH33"/>
  <c r="Z34"/>
  <c r="AA34"/>
  <c r="AB34"/>
  <c r="AC34"/>
  <c r="AD34"/>
  <c r="AE34"/>
  <c r="AF34"/>
  <c r="AG34"/>
  <c r="AH34"/>
  <c r="Z35"/>
  <c r="AA35"/>
  <c r="AB35"/>
  <c r="AC35"/>
  <c r="AD35"/>
  <c r="AE35"/>
  <c r="AF35"/>
  <c r="AG35"/>
  <c r="AH35"/>
  <c r="Z36"/>
  <c r="AA36"/>
  <c r="AB36"/>
  <c r="AC36"/>
  <c r="AD36"/>
  <c r="AE36"/>
  <c r="AF36"/>
  <c r="AG36"/>
  <c r="AH36"/>
  <c r="Z37"/>
  <c r="AA37"/>
  <c r="AB37"/>
  <c r="AC37"/>
  <c r="AD37"/>
  <c r="AE37"/>
  <c r="AF37"/>
  <c r="AG37"/>
  <c r="AH37"/>
  <c r="Z38"/>
  <c r="AA38"/>
  <c r="AB38"/>
  <c r="AC38"/>
  <c r="AD38"/>
  <c r="AE38"/>
  <c r="AF38"/>
  <c r="AG38"/>
  <c r="AH38"/>
  <c r="AA32"/>
  <c r="AB32"/>
  <c r="AC32"/>
  <c r="AD32"/>
  <c r="AE32"/>
  <c r="AF32"/>
  <c r="AG32"/>
  <c r="AH32"/>
  <c r="Z32"/>
  <c r="AA31"/>
  <c r="AB31"/>
  <c r="AC31"/>
  <c r="AD31"/>
  <c r="AE31"/>
  <c r="AF31"/>
  <c r="AG31"/>
  <c r="AH31"/>
  <c r="Z31"/>
  <c r="AA20"/>
  <c r="AA26" s="1"/>
  <c r="AB20"/>
  <c r="AC20"/>
  <c r="AD20"/>
  <c r="AE20"/>
  <c r="AF20"/>
  <c r="AG20"/>
  <c r="AH20"/>
  <c r="AA21"/>
  <c r="AB21"/>
  <c r="AC21"/>
  <c r="AD21"/>
  <c r="AE21"/>
  <c r="AF21"/>
  <c r="AG21"/>
  <c r="AH21"/>
  <c r="AA22"/>
  <c r="AB22"/>
  <c r="AC22"/>
  <c r="AD22"/>
  <c r="AE22"/>
  <c r="AF22"/>
  <c r="AG22"/>
  <c r="AH22"/>
  <c r="AA23"/>
  <c r="AB23"/>
  <c r="AC23"/>
  <c r="AD23"/>
  <c r="AE23"/>
  <c r="AF23"/>
  <c r="AG23"/>
  <c r="AH23"/>
  <c r="AA24"/>
  <c r="AB24"/>
  <c r="AC24"/>
  <c r="AD24"/>
  <c r="AE24"/>
  <c r="AF24"/>
  <c r="AG24"/>
  <c r="AH24"/>
  <c r="AA25"/>
  <c r="AB25"/>
  <c r="AC25"/>
  <c r="AD25"/>
  <c r="AE25"/>
  <c r="AF25"/>
  <c r="AG25"/>
  <c r="AH25"/>
  <c r="AB26"/>
  <c r="AC26"/>
  <c r="AD26"/>
  <c r="AE26"/>
  <c r="AF26"/>
  <c r="AG26"/>
  <c r="AH26"/>
  <c r="Z26"/>
  <c r="Z25"/>
  <c r="Z24"/>
  <c r="Z23"/>
  <c r="Z22"/>
  <c r="Z21"/>
  <c r="Z20"/>
  <c r="Y26"/>
  <c r="Y25"/>
  <c r="Y24"/>
  <c r="Y23"/>
  <c r="Y22"/>
  <c r="Y21"/>
  <c r="Y20"/>
  <c r="AA7"/>
  <c r="AB7"/>
  <c r="AC7"/>
  <c r="AD7"/>
  <c r="AE7"/>
  <c r="AF7"/>
  <c r="AG7"/>
  <c r="AH7"/>
  <c r="AA8"/>
  <c r="AB8"/>
  <c r="AC8"/>
  <c r="AD8"/>
  <c r="AE8"/>
  <c r="AF8"/>
  <c r="AG8"/>
  <c r="AH8"/>
  <c r="AA9"/>
  <c r="AB9"/>
  <c r="AC9"/>
  <c r="AD9"/>
  <c r="AE9"/>
  <c r="AF9"/>
  <c r="AG9"/>
  <c r="AH9"/>
  <c r="AH13" s="1"/>
  <c r="AA10"/>
  <c r="AB10"/>
  <c r="AC10"/>
  <c r="AD10"/>
  <c r="AE10"/>
  <c r="AF10"/>
  <c r="AG10"/>
  <c r="AH10"/>
  <c r="AA11"/>
  <c r="AB11"/>
  <c r="AC11"/>
  <c r="AD11"/>
  <c r="AE11"/>
  <c r="AF11"/>
  <c r="AG11"/>
  <c r="AH11"/>
  <c r="AA12"/>
  <c r="AB12"/>
  <c r="AC12"/>
  <c r="AD12"/>
  <c r="AE12"/>
  <c r="AF12"/>
  <c r="AG12"/>
  <c r="AH12"/>
  <c r="AA13"/>
  <c r="AB13"/>
  <c r="AC13"/>
  <c r="AD13"/>
  <c r="AE13"/>
  <c r="AF13"/>
  <c r="AG13"/>
  <c r="Z13"/>
  <c r="Z12"/>
  <c r="Z11"/>
  <c r="Z10"/>
  <c r="Z9"/>
  <c r="Z8"/>
  <c r="Z7"/>
  <c r="AG6"/>
  <c r="AH6"/>
  <c r="AA6"/>
  <c r="AB6"/>
  <c r="AC6"/>
  <c r="AD6"/>
  <c r="AE6"/>
  <c r="AF6"/>
  <c r="Z6"/>
  <c r="Y12"/>
  <c r="Y11"/>
  <c r="Y10"/>
  <c r="Y9"/>
  <c r="Y8"/>
  <c r="Y7"/>
  <c r="P20" i="2"/>
  <c r="P21"/>
  <c r="P19"/>
  <c r="R19"/>
  <c r="R20"/>
  <c r="R21"/>
  <c r="Q21"/>
  <c r="Q20"/>
  <c r="Q19"/>
  <c r="M18"/>
  <c r="O20"/>
  <c r="N20"/>
  <c r="O21"/>
  <c r="N21"/>
  <c r="O19"/>
  <c r="N19"/>
  <c r="U14"/>
  <c r="U13"/>
  <c r="U12"/>
  <c r="R14"/>
  <c r="R13"/>
  <c r="R12"/>
  <c r="O13"/>
  <c r="O14"/>
  <c r="O12"/>
  <c r="T14"/>
  <c r="T13"/>
  <c r="T12"/>
  <c r="Q14"/>
  <c r="Q13"/>
  <c r="Q12"/>
  <c r="N13"/>
  <c r="N14"/>
  <c r="V10"/>
  <c r="V9"/>
  <c r="V8"/>
  <c r="S10"/>
  <c r="S9"/>
  <c r="S8"/>
  <c r="P9"/>
  <c r="P10"/>
  <c r="P8"/>
  <c r="N12"/>
  <c r="M13"/>
  <c r="M14"/>
  <c r="M12"/>
  <c r="R9" l="1"/>
  <c r="R10"/>
  <c r="R8"/>
  <c r="Q9"/>
  <c r="Q10"/>
  <c r="Q8"/>
  <c r="O8"/>
  <c r="O10" s="1"/>
  <c r="O9"/>
  <c r="N10"/>
  <c r="N9"/>
  <c r="N8"/>
  <c r="U8"/>
  <c r="U10" s="1"/>
  <c r="U9"/>
  <c r="T10"/>
  <c r="T9"/>
  <c r="T8"/>
  <c r="M8"/>
  <c r="L15" i="1"/>
  <c r="P12"/>
  <c r="P13"/>
  <c r="P14"/>
  <c r="P15"/>
  <c r="P16"/>
  <c r="P17"/>
  <c r="P11"/>
  <c r="M12"/>
  <c r="M13"/>
  <c r="M14"/>
  <c r="M15"/>
  <c r="M16"/>
  <c r="M11"/>
  <c r="K15"/>
  <c r="E107"/>
  <c r="E75"/>
  <c r="E91"/>
  <c r="E93"/>
  <c r="E95"/>
  <c r="E103"/>
  <c r="E105"/>
  <c r="K17"/>
  <c r="L12" s="1"/>
  <c r="K16"/>
  <c r="K12"/>
  <c r="K13"/>
  <c r="K14"/>
  <c r="K11"/>
  <c r="O11"/>
  <c r="O17" s="1"/>
  <c r="O16"/>
  <c r="O15"/>
  <c r="O14"/>
  <c r="O13"/>
  <c r="O12"/>
  <c r="J16"/>
  <c r="J15"/>
  <c r="J14"/>
  <c r="J13"/>
  <c r="J12"/>
  <c r="J11"/>
  <c r="P49" i="3"/>
  <c r="Q49"/>
  <c r="R49"/>
  <c r="S49"/>
  <c r="T49"/>
  <c r="U49"/>
  <c r="V49"/>
  <c r="W49"/>
  <c r="P50"/>
  <c r="Q50"/>
  <c r="R50"/>
  <c r="S50"/>
  <c r="T50"/>
  <c r="U50"/>
  <c r="V50"/>
  <c r="W50"/>
  <c r="P51"/>
  <c r="Q51"/>
  <c r="R51"/>
  <c r="S51"/>
  <c r="T51"/>
  <c r="U51"/>
  <c r="V51"/>
  <c r="W51"/>
  <c r="P52"/>
  <c r="Q52"/>
  <c r="R52"/>
  <c r="S52"/>
  <c r="T52"/>
  <c r="U52"/>
  <c r="V52"/>
  <c r="W52"/>
  <c r="P53"/>
  <c r="Q53"/>
  <c r="R53"/>
  <c r="S53"/>
  <c r="T53"/>
  <c r="U53"/>
  <c r="V53"/>
  <c r="W53"/>
  <c r="P54"/>
  <c r="Q54"/>
  <c r="R54"/>
  <c r="S54"/>
  <c r="T54"/>
  <c r="U54"/>
  <c r="V54"/>
  <c r="W54"/>
  <c r="P55"/>
  <c r="Q55"/>
  <c r="R55"/>
  <c r="S55"/>
  <c r="T55"/>
  <c r="U55"/>
  <c r="V55"/>
  <c r="W55"/>
  <c r="P56"/>
  <c r="Q56"/>
  <c r="R56"/>
  <c r="S56"/>
  <c r="T56"/>
  <c r="U56"/>
  <c r="V56"/>
  <c r="W56"/>
  <c r="P57"/>
  <c r="Q57"/>
  <c r="R57"/>
  <c r="S57"/>
  <c r="T57"/>
  <c r="U57"/>
  <c r="V57"/>
  <c r="W57"/>
  <c r="P58"/>
  <c r="Q58"/>
  <c r="R58"/>
  <c r="S58"/>
  <c r="T58"/>
  <c r="U58"/>
  <c r="V58"/>
  <c r="W58"/>
  <c r="P59"/>
  <c r="Q59"/>
  <c r="R59"/>
  <c r="S59"/>
  <c r="T59"/>
  <c r="U59"/>
  <c r="V59"/>
  <c r="W59"/>
  <c r="P60"/>
  <c r="Q60"/>
  <c r="R60"/>
  <c r="S60"/>
  <c r="T60"/>
  <c r="U60"/>
  <c r="V60"/>
  <c r="W60"/>
  <c r="P61"/>
  <c r="Q61"/>
  <c r="R61"/>
  <c r="S61"/>
  <c r="T61"/>
  <c r="U61"/>
  <c r="V61"/>
  <c r="W61"/>
  <c r="P62"/>
  <c r="Q62"/>
  <c r="R62"/>
  <c r="S62"/>
  <c r="T62"/>
  <c r="U62"/>
  <c r="V62"/>
  <c r="W62"/>
  <c r="P63"/>
  <c r="Q63"/>
  <c r="R63"/>
  <c r="S63"/>
  <c r="T63"/>
  <c r="U63"/>
  <c r="V63"/>
  <c r="W63"/>
  <c r="P64"/>
  <c r="Q64"/>
  <c r="R64"/>
  <c r="S64"/>
  <c r="T64"/>
  <c r="U64"/>
  <c r="V64"/>
  <c r="W64"/>
  <c r="P65"/>
  <c r="Q65"/>
  <c r="R65"/>
  <c r="S65"/>
  <c r="T65"/>
  <c r="U65"/>
  <c r="V65"/>
  <c r="W65"/>
  <c r="P66"/>
  <c r="Q66"/>
  <c r="R66"/>
  <c r="S66"/>
  <c r="T66"/>
  <c r="U66"/>
  <c r="V66"/>
  <c r="W66"/>
  <c r="P67"/>
  <c r="Q67"/>
  <c r="R67"/>
  <c r="S67"/>
  <c r="T67"/>
  <c r="U67"/>
  <c r="V67"/>
  <c r="W67"/>
  <c r="P68"/>
  <c r="Q68"/>
  <c r="R68"/>
  <c r="S68"/>
  <c r="T68"/>
  <c r="U68"/>
  <c r="V68"/>
  <c r="W68"/>
  <c r="P69"/>
  <c r="Q69"/>
  <c r="R69"/>
  <c r="S69"/>
  <c r="T69"/>
  <c r="U69"/>
  <c r="V69"/>
  <c r="W69"/>
  <c r="P70"/>
  <c r="Q70"/>
  <c r="R70"/>
  <c r="S70"/>
  <c r="T70"/>
  <c r="U70"/>
  <c r="V70"/>
  <c r="W70"/>
  <c r="P71"/>
  <c r="Q71"/>
  <c r="R71"/>
  <c r="S71"/>
  <c r="T71"/>
  <c r="U71"/>
  <c r="V71"/>
  <c r="W71"/>
  <c r="P72"/>
  <c r="Q72"/>
  <c r="R72"/>
  <c r="S72"/>
  <c r="T72"/>
  <c r="U72"/>
  <c r="V72"/>
  <c r="W72"/>
  <c r="P73"/>
  <c r="Q73"/>
  <c r="R73"/>
  <c r="S73"/>
  <c r="T73"/>
  <c r="U73"/>
  <c r="V73"/>
  <c r="W73"/>
  <c r="P74"/>
  <c r="Q74"/>
  <c r="R74"/>
  <c r="S74"/>
  <c r="T74"/>
  <c r="U74"/>
  <c r="V74"/>
  <c r="W74"/>
  <c r="P75"/>
  <c r="Q75"/>
  <c r="R75"/>
  <c r="S75"/>
  <c r="T75"/>
  <c r="U75"/>
  <c r="V75"/>
  <c r="W75"/>
  <c r="P76"/>
  <c r="Q76"/>
  <c r="R76"/>
  <c r="S76"/>
  <c r="T76"/>
  <c r="U76"/>
  <c r="V76"/>
  <c r="W76"/>
  <c r="P77"/>
  <c r="Q77"/>
  <c r="R77"/>
  <c r="S77"/>
  <c r="T77"/>
  <c r="U77"/>
  <c r="V77"/>
  <c r="W77"/>
  <c r="P78"/>
  <c r="Q78"/>
  <c r="R78"/>
  <c r="S78"/>
  <c r="T78"/>
  <c r="U78"/>
  <c r="V78"/>
  <c r="W78"/>
  <c r="P79"/>
  <c r="Q79"/>
  <c r="R79"/>
  <c r="S79"/>
  <c r="T79"/>
  <c r="U79"/>
  <c r="V79"/>
  <c r="W79"/>
  <c r="P80"/>
  <c r="Q80"/>
  <c r="R80"/>
  <c r="S80"/>
  <c r="T80"/>
  <c r="U80"/>
  <c r="V80"/>
  <c r="W80"/>
  <c r="P81"/>
  <c r="Q81"/>
  <c r="R81"/>
  <c r="S81"/>
  <c r="T81"/>
  <c r="U81"/>
  <c r="V81"/>
  <c r="W81"/>
  <c r="P82"/>
  <c r="Q82"/>
  <c r="R82"/>
  <c r="S82"/>
  <c r="T82"/>
  <c r="U82"/>
  <c r="V82"/>
  <c r="W82"/>
  <c r="P83"/>
  <c r="Q83"/>
  <c r="R83"/>
  <c r="S83"/>
  <c r="T83"/>
  <c r="U83"/>
  <c r="V83"/>
  <c r="W83"/>
  <c r="P84"/>
  <c r="Q84"/>
  <c r="R84"/>
  <c r="S84"/>
  <c r="T84"/>
  <c r="U84"/>
  <c r="V84"/>
  <c r="W84"/>
  <c r="P85"/>
  <c r="Q85"/>
  <c r="R85"/>
  <c r="S85"/>
  <c r="T85"/>
  <c r="U85"/>
  <c r="V85"/>
  <c r="W85"/>
  <c r="P86"/>
  <c r="Q86"/>
  <c r="R86"/>
  <c r="S86"/>
  <c r="T86"/>
  <c r="U86"/>
  <c r="V86"/>
  <c r="W86"/>
  <c r="P87"/>
  <c r="Q87"/>
  <c r="R87"/>
  <c r="S87"/>
  <c r="T87"/>
  <c r="U87"/>
  <c r="V87"/>
  <c r="W87"/>
  <c r="P88"/>
  <c r="Q88"/>
  <c r="R88"/>
  <c r="S88"/>
  <c r="T88"/>
  <c r="U88"/>
  <c r="V88"/>
  <c r="W88"/>
  <c r="P89"/>
  <c r="Q89"/>
  <c r="R89"/>
  <c r="S89"/>
  <c r="T89"/>
  <c r="U89"/>
  <c r="V89"/>
  <c r="W89"/>
  <c r="P90"/>
  <c r="Q90"/>
  <c r="R90"/>
  <c r="S90"/>
  <c r="T90"/>
  <c r="U90"/>
  <c r="V90"/>
  <c r="W90"/>
  <c r="P91"/>
  <c r="Q91"/>
  <c r="R91"/>
  <c r="S91"/>
  <c r="T91"/>
  <c r="U91"/>
  <c r="V91"/>
  <c r="W91"/>
  <c r="P92"/>
  <c r="Q92"/>
  <c r="R92"/>
  <c r="S92"/>
  <c r="T92"/>
  <c r="U92"/>
  <c r="V92"/>
  <c r="W92"/>
  <c r="P93"/>
  <c r="Q93"/>
  <c r="R93"/>
  <c r="S93"/>
  <c r="T93"/>
  <c r="U93"/>
  <c r="V93"/>
  <c r="W93"/>
  <c r="P94"/>
  <c r="Q94"/>
  <c r="R94"/>
  <c r="S94"/>
  <c r="T94"/>
  <c r="U94"/>
  <c r="V94"/>
  <c r="W94"/>
  <c r="P95"/>
  <c r="Q95"/>
  <c r="R95"/>
  <c r="S95"/>
  <c r="T95"/>
  <c r="U95"/>
  <c r="V95"/>
  <c r="W95"/>
  <c r="P96"/>
  <c r="Q96"/>
  <c r="R96"/>
  <c r="S96"/>
  <c r="T96"/>
  <c r="U96"/>
  <c r="V96"/>
  <c r="W96"/>
  <c r="P97"/>
  <c r="Q97"/>
  <c r="R97"/>
  <c r="S97"/>
  <c r="T97"/>
  <c r="U97"/>
  <c r="V97"/>
  <c r="W97"/>
  <c r="P98"/>
  <c r="Q98"/>
  <c r="R98"/>
  <c r="S98"/>
  <c r="T98"/>
  <c r="U98"/>
  <c r="V98"/>
  <c r="W98"/>
  <c r="P99"/>
  <c r="Q99"/>
  <c r="R99"/>
  <c r="S99"/>
  <c r="T99"/>
  <c r="U99"/>
  <c r="V99"/>
  <c r="W99"/>
  <c r="P100"/>
  <c r="Q100"/>
  <c r="R100"/>
  <c r="S100"/>
  <c r="T100"/>
  <c r="U100"/>
  <c r="V100"/>
  <c r="W100"/>
  <c r="P101"/>
  <c r="Q101"/>
  <c r="R101"/>
  <c r="S101"/>
  <c r="T101"/>
  <c r="U101"/>
  <c r="V101"/>
  <c r="W101"/>
  <c r="P102"/>
  <c r="Q102"/>
  <c r="R102"/>
  <c r="S102"/>
  <c r="T102"/>
  <c r="U102"/>
  <c r="V102"/>
  <c r="W102"/>
  <c r="P103"/>
  <c r="Q103"/>
  <c r="R103"/>
  <c r="S103"/>
  <c r="T103"/>
  <c r="U103"/>
  <c r="V103"/>
  <c r="W103"/>
  <c r="P104"/>
  <c r="Q104"/>
  <c r="R104"/>
  <c r="S104"/>
  <c r="T104"/>
  <c r="U104"/>
  <c r="V104"/>
  <c r="W104"/>
  <c r="P105"/>
  <c r="Q105"/>
  <c r="R105"/>
  <c r="S105"/>
  <c r="T105"/>
  <c r="U105"/>
  <c r="V105"/>
  <c r="W105"/>
  <c r="P106"/>
  <c r="Q106"/>
  <c r="R106"/>
  <c r="S106"/>
  <c r="T106"/>
  <c r="U106"/>
  <c r="V106"/>
  <c r="W106"/>
  <c r="P107"/>
  <c r="Q107"/>
  <c r="R107"/>
  <c r="S107"/>
  <c r="T107"/>
  <c r="U107"/>
  <c r="V107"/>
  <c r="W107"/>
  <c r="P108"/>
  <c r="Q108"/>
  <c r="R108"/>
  <c r="S108"/>
  <c r="T108"/>
  <c r="U108"/>
  <c r="V108"/>
  <c r="W108"/>
  <c r="P109"/>
  <c r="Q109"/>
  <c r="R109"/>
  <c r="S109"/>
  <c r="T109"/>
  <c r="U109"/>
  <c r="V109"/>
  <c r="W109"/>
  <c r="P110"/>
  <c r="Q110"/>
  <c r="R110"/>
  <c r="S110"/>
  <c r="T110"/>
  <c r="U110"/>
  <c r="V110"/>
  <c r="W110"/>
  <c r="P111"/>
  <c r="Q111"/>
  <c r="R111"/>
  <c r="S111"/>
  <c r="T111"/>
  <c r="U111"/>
  <c r="V111"/>
  <c r="W111"/>
  <c r="P112"/>
  <c r="Q112"/>
  <c r="R112"/>
  <c r="S112"/>
  <c r="T112"/>
  <c r="U112"/>
  <c r="V112"/>
  <c r="W112"/>
  <c r="P113"/>
  <c r="Q113"/>
  <c r="R113"/>
  <c r="S113"/>
  <c r="T113"/>
  <c r="U113"/>
  <c r="V113"/>
  <c r="W113"/>
  <c r="P114"/>
  <c r="Q114"/>
  <c r="R114"/>
  <c r="S114"/>
  <c r="T114"/>
  <c r="U114"/>
  <c r="V114"/>
  <c r="W114"/>
  <c r="P115"/>
  <c r="Q115"/>
  <c r="R115"/>
  <c r="S115"/>
  <c r="T115"/>
  <c r="U115"/>
  <c r="V115"/>
  <c r="W115"/>
  <c r="P116"/>
  <c r="Q116"/>
  <c r="R116"/>
  <c r="S116"/>
  <c r="T116"/>
  <c r="U116"/>
  <c r="V116"/>
  <c r="W116"/>
  <c r="P117"/>
  <c r="Q117"/>
  <c r="R117"/>
  <c r="S117"/>
  <c r="T117"/>
  <c r="U117"/>
  <c r="V117"/>
  <c r="W117"/>
  <c r="P118"/>
  <c r="Q118"/>
  <c r="R118"/>
  <c r="S118"/>
  <c r="T118"/>
  <c r="U118"/>
  <c r="V118"/>
  <c r="W118"/>
  <c r="P119"/>
  <c r="Q119"/>
  <c r="R119"/>
  <c r="S119"/>
  <c r="T119"/>
  <c r="U119"/>
  <c r="V119"/>
  <c r="W119"/>
  <c r="P120"/>
  <c r="Q120"/>
  <c r="R120"/>
  <c r="S120"/>
  <c r="T120"/>
  <c r="U120"/>
  <c r="V120"/>
  <c r="W120"/>
  <c r="P121"/>
  <c r="Q121"/>
  <c r="R121"/>
  <c r="S121"/>
  <c r="T121"/>
  <c r="U121"/>
  <c r="V121"/>
  <c r="W121"/>
  <c r="P122"/>
  <c r="Q122"/>
  <c r="R122"/>
  <c r="S122"/>
  <c r="T122"/>
  <c r="U122"/>
  <c r="V122"/>
  <c r="W122"/>
  <c r="P123"/>
  <c r="Q123"/>
  <c r="R123"/>
  <c r="S123"/>
  <c r="T123"/>
  <c r="U123"/>
  <c r="V123"/>
  <c r="W123"/>
  <c r="P124"/>
  <c r="Q124"/>
  <c r="R124"/>
  <c r="S124"/>
  <c r="T124"/>
  <c r="U124"/>
  <c r="V124"/>
  <c r="W124"/>
  <c r="P125"/>
  <c r="Q125"/>
  <c r="R125"/>
  <c r="S125"/>
  <c r="T125"/>
  <c r="U125"/>
  <c r="V125"/>
  <c r="W125"/>
  <c r="P126"/>
  <c r="Q126"/>
  <c r="R126"/>
  <c r="S126"/>
  <c r="T126"/>
  <c r="U126"/>
  <c r="V126"/>
  <c r="W126"/>
  <c r="P127"/>
  <c r="Q127"/>
  <c r="R127"/>
  <c r="S127"/>
  <c r="T127"/>
  <c r="U127"/>
  <c r="V127"/>
  <c r="W127"/>
  <c r="P128"/>
  <c r="Q128"/>
  <c r="R128"/>
  <c r="S128"/>
  <c r="T128"/>
  <c r="U128"/>
  <c r="V128"/>
  <c r="W128"/>
  <c r="P129"/>
  <c r="Q129"/>
  <c r="R129"/>
  <c r="S129"/>
  <c r="T129"/>
  <c r="U129"/>
  <c r="V129"/>
  <c r="W129"/>
  <c r="P130"/>
  <c r="Q130"/>
  <c r="R130"/>
  <c r="S130"/>
  <c r="T130"/>
  <c r="U130"/>
  <c r="V130"/>
  <c r="W130"/>
  <c r="P131"/>
  <c r="Q131"/>
  <c r="R131"/>
  <c r="S131"/>
  <c r="T131"/>
  <c r="U131"/>
  <c r="V131"/>
  <c r="W131"/>
  <c r="P132"/>
  <c r="Q132"/>
  <c r="R132"/>
  <c r="S132"/>
  <c r="T132"/>
  <c r="U132"/>
  <c r="V132"/>
  <c r="W132"/>
  <c r="P133"/>
  <c r="Q133"/>
  <c r="R133"/>
  <c r="S133"/>
  <c r="T133"/>
  <c r="U133"/>
  <c r="V133"/>
  <c r="W133"/>
  <c r="P134"/>
  <c r="Q134"/>
  <c r="R134"/>
  <c r="S134"/>
  <c r="T134"/>
  <c r="U134"/>
  <c r="V134"/>
  <c r="W134"/>
  <c r="P135"/>
  <c r="Q135"/>
  <c r="R135"/>
  <c r="S135"/>
  <c r="T135"/>
  <c r="U135"/>
  <c r="V135"/>
  <c r="W135"/>
  <c r="P136"/>
  <c r="Q136"/>
  <c r="R136"/>
  <c r="S136"/>
  <c r="T136"/>
  <c r="U136"/>
  <c r="V136"/>
  <c r="W136"/>
  <c r="P137"/>
  <c r="Q137"/>
  <c r="R137"/>
  <c r="S137"/>
  <c r="T137"/>
  <c r="U137"/>
  <c r="V137"/>
  <c r="W137"/>
  <c r="P138"/>
  <c r="Q138"/>
  <c r="R138"/>
  <c r="S138"/>
  <c r="T138"/>
  <c r="U138"/>
  <c r="V138"/>
  <c r="W138"/>
  <c r="P139"/>
  <c r="Q139"/>
  <c r="R139"/>
  <c r="S139"/>
  <c r="T139"/>
  <c r="U139"/>
  <c r="V139"/>
  <c r="W139"/>
  <c r="P140"/>
  <c r="Q140"/>
  <c r="R140"/>
  <c r="S140"/>
  <c r="T140"/>
  <c r="U140"/>
  <c r="V140"/>
  <c r="W140"/>
  <c r="P141"/>
  <c r="Q141"/>
  <c r="R141"/>
  <c r="S141"/>
  <c r="T141"/>
  <c r="U141"/>
  <c r="V141"/>
  <c r="W141"/>
  <c r="P142"/>
  <c r="Q142"/>
  <c r="R142"/>
  <c r="S142"/>
  <c r="T142"/>
  <c r="U142"/>
  <c r="V142"/>
  <c r="W142"/>
  <c r="P143"/>
  <c r="Q143"/>
  <c r="R143"/>
  <c r="S143"/>
  <c r="T143"/>
  <c r="U143"/>
  <c r="V143"/>
  <c r="W143"/>
  <c r="P144"/>
  <c r="Q144"/>
  <c r="R144"/>
  <c r="S144"/>
  <c r="T144"/>
  <c r="U144"/>
  <c r="V144"/>
  <c r="W144"/>
  <c r="P145"/>
  <c r="Q145"/>
  <c r="R145"/>
  <c r="S145"/>
  <c r="T145"/>
  <c r="U145"/>
  <c r="V145"/>
  <c r="W145"/>
  <c r="P146"/>
  <c r="Q146"/>
  <c r="R146"/>
  <c r="S146"/>
  <c r="T146"/>
  <c r="U146"/>
  <c r="V146"/>
  <c r="W146"/>
  <c r="P147"/>
  <c r="Q147"/>
  <c r="R147"/>
  <c r="S147"/>
  <c r="T147"/>
  <c r="U147"/>
  <c r="V147"/>
  <c r="W147"/>
  <c r="P148"/>
  <c r="Q148"/>
  <c r="R148"/>
  <c r="S148"/>
  <c r="T148"/>
  <c r="U148"/>
  <c r="V148"/>
  <c r="W148"/>
  <c r="P149"/>
  <c r="Q149"/>
  <c r="R149"/>
  <c r="S149"/>
  <c r="T149"/>
  <c r="U149"/>
  <c r="V149"/>
  <c r="W149"/>
  <c r="P150"/>
  <c r="Q150"/>
  <c r="R150"/>
  <c r="S150"/>
  <c r="T150"/>
  <c r="U150"/>
  <c r="V150"/>
  <c r="W150"/>
  <c r="P151"/>
  <c r="Q151"/>
  <c r="R151"/>
  <c r="S151"/>
  <c r="T151"/>
  <c r="U151"/>
  <c r="V151"/>
  <c r="W151"/>
  <c r="P152"/>
  <c r="Q152"/>
  <c r="R152"/>
  <c r="S152"/>
  <c r="T152"/>
  <c r="U152"/>
  <c r="V152"/>
  <c r="W152"/>
  <c r="P153"/>
  <c r="Q153"/>
  <c r="R153"/>
  <c r="S153"/>
  <c r="T153"/>
  <c r="U153"/>
  <c r="V153"/>
  <c r="W153"/>
  <c r="P154"/>
  <c r="Q154"/>
  <c r="R154"/>
  <c r="S154"/>
  <c r="T154"/>
  <c r="U154"/>
  <c r="V154"/>
  <c r="W154"/>
  <c r="P155"/>
  <c r="Q155"/>
  <c r="R155"/>
  <c r="S155"/>
  <c r="T155"/>
  <c r="U155"/>
  <c r="V155"/>
  <c r="W155"/>
  <c r="P156"/>
  <c r="Q156"/>
  <c r="R156"/>
  <c r="S156"/>
  <c r="T156"/>
  <c r="U156"/>
  <c r="V156"/>
  <c r="W156"/>
  <c r="P157"/>
  <c r="Q157"/>
  <c r="R157"/>
  <c r="S157"/>
  <c r="T157"/>
  <c r="U157"/>
  <c r="V157"/>
  <c r="W157"/>
  <c r="P158"/>
  <c r="Q158"/>
  <c r="R158"/>
  <c r="S158"/>
  <c r="T158"/>
  <c r="U158"/>
  <c r="V158"/>
  <c r="W158"/>
  <c r="P159"/>
  <c r="Q159"/>
  <c r="R159"/>
  <c r="S159"/>
  <c r="T159"/>
  <c r="U159"/>
  <c r="V159"/>
  <c r="W159"/>
  <c r="P160"/>
  <c r="Q160"/>
  <c r="R160"/>
  <c r="S160"/>
  <c r="T160"/>
  <c r="U160"/>
  <c r="V160"/>
  <c r="W160"/>
  <c r="P161"/>
  <c r="Q161"/>
  <c r="R161"/>
  <c r="S161"/>
  <c r="T161"/>
  <c r="U161"/>
  <c r="V161"/>
  <c r="W161"/>
  <c r="P162"/>
  <c r="Q162"/>
  <c r="R162"/>
  <c r="S162"/>
  <c r="T162"/>
  <c r="U162"/>
  <c r="V162"/>
  <c r="W162"/>
  <c r="P163"/>
  <c r="Q163"/>
  <c r="R163"/>
  <c r="S163"/>
  <c r="T163"/>
  <c r="U163"/>
  <c r="V163"/>
  <c r="W163"/>
  <c r="P164"/>
  <c r="Q164"/>
  <c r="R164"/>
  <c r="S164"/>
  <c r="T164"/>
  <c r="U164"/>
  <c r="V164"/>
  <c r="W164"/>
  <c r="P165"/>
  <c r="Q165"/>
  <c r="R165"/>
  <c r="S165"/>
  <c r="T165"/>
  <c r="U165"/>
  <c r="V165"/>
  <c r="W165"/>
  <c r="P166"/>
  <c r="Q166"/>
  <c r="R166"/>
  <c r="S166"/>
  <c r="T166"/>
  <c r="U166"/>
  <c r="V166"/>
  <c r="W166"/>
  <c r="P167"/>
  <c r="Q167"/>
  <c r="R167"/>
  <c r="S167"/>
  <c r="T167"/>
  <c r="U167"/>
  <c r="V167"/>
  <c r="W167"/>
  <c r="P168"/>
  <c r="Q168"/>
  <c r="R168"/>
  <c r="S168"/>
  <c r="T168"/>
  <c r="U168"/>
  <c r="V168"/>
  <c r="W168"/>
  <c r="P169"/>
  <c r="Q169"/>
  <c r="R169"/>
  <c r="S169"/>
  <c r="T169"/>
  <c r="U169"/>
  <c r="V169"/>
  <c r="W169"/>
  <c r="P170"/>
  <c r="Q170"/>
  <c r="R170"/>
  <c r="S170"/>
  <c r="T170"/>
  <c r="U170"/>
  <c r="V170"/>
  <c r="W170"/>
  <c r="P171"/>
  <c r="Q171"/>
  <c r="R171"/>
  <c r="S171"/>
  <c r="T171"/>
  <c r="U171"/>
  <c r="V171"/>
  <c r="W171"/>
  <c r="P172"/>
  <c r="Q172"/>
  <c r="R172"/>
  <c r="S172"/>
  <c r="T172"/>
  <c r="U172"/>
  <c r="V172"/>
  <c r="W172"/>
  <c r="P173"/>
  <c r="Q173"/>
  <c r="R173"/>
  <c r="S173"/>
  <c r="T173"/>
  <c r="U173"/>
  <c r="V173"/>
  <c r="W173"/>
  <c r="P174"/>
  <c r="Q174"/>
  <c r="R174"/>
  <c r="S174"/>
  <c r="T174"/>
  <c r="U174"/>
  <c r="V174"/>
  <c r="W174"/>
  <c r="P175"/>
  <c r="Q175"/>
  <c r="R175"/>
  <c r="S175"/>
  <c r="T175"/>
  <c r="U175"/>
  <c r="V175"/>
  <c r="W175"/>
  <c r="P176"/>
  <c r="Q176"/>
  <c r="R176"/>
  <c r="S176"/>
  <c r="T176"/>
  <c r="U176"/>
  <c r="V176"/>
  <c r="W176"/>
  <c r="P177"/>
  <c r="Q177"/>
  <c r="R177"/>
  <c r="S177"/>
  <c r="T177"/>
  <c r="U177"/>
  <c r="V177"/>
  <c r="W177"/>
  <c r="P178"/>
  <c r="Q178"/>
  <c r="R178"/>
  <c r="S178"/>
  <c r="T178"/>
  <c r="U178"/>
  <c r="V178"/>
  <c r="W178"/>
  <c r="P179"/>
  <c r="Q179"/>
  <c r="R179"/>
  <c r="S179"/>
  <c r="T179"/>
  <c r="U179"/>
  <c r="V179"/>
  <c r="W179"/>
  <c r="P180"/>
  <c r="Q180"/>
  <c r="R180"/>
  <c r="S180"/>
  <c r="T180"/>
  <c r="U180"/>
  <c r="V180"/>
  <c r="W180"/>
  <c r="P181"/>
  <c r="Q181"/>
  <c r="R181"/>
  <c r="S181"/>
  <c r="T181"/>
  <c r="U181"/>
  <c r="V181"/>
  <c r="W181"/>
  <c r="P182"/>
  <c r="Q182"/>
  <c r="R182"/>
  <c r="S182"/>
  <c r="T182"/>
  <c r="U182"/>
  <c r="V182"/>
  <c r="W182"/>
  <c r="P183"/>
  <c r="Q183"/>
  <c r="R183"/>
  <c r="S183"/>
  <c r="T183"/>
  <c r="U183"/>
  <c r="V183"/>
  <c r="W183"/>
  <c r="P184"/>
  <c r="Q184"/>
  <c r="R184"/>
  <c r="S184"/>
  <c r="T184"/>
  <c r="U184"/>
  <c r="V184"/>
  <c r="W184"/>
  <c r="P185"/>
  <c r="Q185"/>
  <c r="R185"/>
  <c r="S185"/>
  <c r="T185"/>
  <c r="U185"/>
  <c r="V185"/>
  <c r="W185"/>
  <c r="P186"/>
  <c r="Q186"/>
  <c r="R186"/>
  <c r="S186"/>
  <c r="T186"/>
  <c r="U186"/>
  <c r="V186"/>
  <c r="W186"/>
  <c r="P187"/>
  <c r="Q187"/>
  <c r="R187"/>
  <c r="S187"/>
  <c r="T187"/>
  <c r="U187"/>
  <c r="V187"/>
  <c r="W187"/>
  <c r="P188"/>
  <c r="Q188"/>
  <c r="R188"/>
  <c r="S188"/>
  <c r="T188"/>
  <c r="U188"/>
  <c r="V188"/>
  <c r="W188"/>
  <c r="P189"/>
  <c r="Q189"/>
  <c r="R189"/>
  <c r="S189"/>
  <c r="T189"/>
  <c r="U189"/>
  <c r="V189"/>
  <c r="W189"/>
  <c r="P190"/>
  <c r="Q190"/>
  <c r="R190"/>
  <c r="S190"/>
  <c r="T190"/>
  <c r="U190"/>
  <c r="V190"/>
  <c r="W190"/>
  <c r="P191"/>
  <c r="Q191"/>
  <c r="R191"/>
  <c r="S191"/>
  <c r="T191"/>
  <c r="U191"/>
  <c r="V191"/>
  <c r="W191"/>
  <c r="P192"/>
  <c r="Q192"/>
  <c r="R192"/>
  <c r="S192"/>
  <c r="T192"/>
  <c r="U192"/>
  <c r="V192"/>
  <c r="W192"/>
  <c r="P193"/>
  <c r="Q193"/>
  <c r="R193"/>
  <c r="S193"/>
  <c r="T193"/>
  <c r="U193"/>
  <c r="V193"/>
  <c r="W193"/>
  <c r="P194"/>
  <c r="Q194"/>
  <c r="R194"/>
  <c r="S194"/>
  <c r="T194"/>
  <c r="U194"/>
  <c r="V194"/>
  <c r="W194"/>
  <c r="P195"/>
  <c r="Q195"/>
  <c r="R195"/>
  <c r="S195"/>
  <c r="T195"/>
  <c r="U195"/>
  <c r="V195"/>
  <c r="W195"/>
  <c r="P196"/>
  <c r="Q196"/>
  <c r="R196"/>
  <c r="S196"/>
  <c r="T196"/>
  <c r="U196"/>
  <c r="V196"/>
  <c r="W196"/>
  <c r="P197"/>
  <c r="Q197"/>
  <c r="R197"/>
  <c r="S197"/>
  <c r="T197"/>
  <c r="U197"/>
  <c r="V197"/>
  <c r="W197"/>
  <c r="P198"/>
  <c r="Q198"/>
  <c r="R198"/>
  <c r="S198"/>
  <c r="T198"/>
  <c r="U198"/>
  <c r="V198"/>
  <c r="W198"/>
  <c r="P199"/>
  <c r="Q199"/>
  <c r="R199"/>
  <c r="S199"/>
  <c r="T199"/>
  <c r="U199"/>
  <c r="V199"/>
  <c r="W199"/>
  <c r="P200"/>
  <c r="Q200"/>
  <c r="R200"/>
  <c r="S200"/>
  <c r="T200"/>
  <c r="U200"/>
  <c r="V200"/>
  <c r="W200"/>
  <c r="P201"/>
  <c r="Q201"/>
  <c r="R201"/>
  <c r="S201"/>
  <c r="T201"/>
  <c r="U201"/>
  <c r="V201"/>
  <c r="W201"/>
  <c r="P202"/>
  <c r="Q202"/>
  <c r="R202"/>
  <c r="S202"/>
  <c r="T202"/>
  <c r="U202"/>
  <c r="V202"/>
  <c r="W202"/>
  <c r="P203"/>
  <c r="Q203"/>
  <c r="R203"/>
  <c r="S203"/>
  <c r="T203"/>
  <c r="U203"/>
  <c r="V203"/>
  <c r="W203"/>
  <c r="P204"/>
  <c r="Q204"/>
  <c r="R204"/>
  <c r="S204"/>
  <c r="T204"/>
  <c r="U204"/>
  <c r="V204"/>
  <c r="W204"/>
  <c r="P205"/>
  <c r="Q205"/>
  <c r="R205"/>
  <c r="S205"/>
  <c r="T205"/>
  <c r="U205"/>
  <c r="V205"/>
  <c r="W205"/>
  <c r="P206"/>
  <c r="Q206"/>
  <c r="R206"/>
  <c r="S206"/>
  <c r="T206"/>
  <c r="U206"/>
  <c r="V206"/>
  <c r="W206"/>
  <c r="P207"/>
  <c r="Q207"/>
  <c r="R207"/>
  <c r="S207"/>
  <c r="T207"/>
  <c r="U207"/>
  <c r="V207"/>
  <c r="W207"/>
  <c r="P208"/>
  <c r="Q208"/>
  <c r="R208"/>
  <c r="S208"/>
  <c r="T208"/>
  <c r="U208"/>
  <c r="V208"/>
  <c r="W208"/>
  <c r="P209"/>
  <c r="Q209"/>
  <c r="R209"/>
  <c r="S209"/>
  <c r="T209"/>
  <c r="U209"/>
  <c r="V209"/>
  <c r="W209"/>
  <c r="P210"/>
  <c r="Q210"/>
  <c r="R210"/>
  <c r="S210"/>
  <c r="T210"/>
  <c r="U210"/>
  <c r="V210"/>
  <c r="W210"/>
  <c r="P211"/>
  <c r="Q211"/>
  <c r="R211"/>
  <c r="S211"/>
  <c r="T211"/>
  <c r="U211"/>
  <c r="V211"/>
  <c r="W211"/>
  <c r="P212"/>
  <c r="Q212"/>
  <c r="R212"/>
  <c r="S212"/>
  <c r="T212"/>
  <c r="U212"/>
  <c r="V212"/>
  <c r="W212"/>
  <c r="P213"/>
  <c r="Q213"/>
  <c r="R213"/>
  <c r="S213"/>
  <c r="T213"/>
  <c r="U213"/>
  <c r="V213"/>
  <c r="W213"/>
  <c r="P214"/>
  <c r="Q214"/>
  <c r="R214"/>
  <c r="S214"/>
  <c r="T214"/>
  <c r="U214"/>
  <c r="V214"/>
  <c r="W214"/>
  <c r="P215"/>
  <c r="Q215"/>
  <c r="R215"/>
  <c r="S215"/>
  <c r="T215"/>
  <c r="U215"/>
  <c r="V215"/>
  <c r="W215"/>
  <c r="P216"/>
  <c r="Q216"/>
  <c r="R216"/>
  <c r="S216"/>
  <c r="T216"/>
  <c r="U216"/>
  <c r="V216"/>
  <c r="W216"/>
  <c r="P217"/>
  <c r="Q217"/>
  <c r="R217"/>
  <c r="S217"/>
  <c r="T217"/>
  <c r="U217"/>
  <c r="V217"/>
  <c r="W217"/>
  <c r="P218"/>
  <c r="Q218"/>
  <c r="R218"/>
  <c r="S218"/>
  <c r="T218"/>
  <c r="U218"/>
  <c r="V218"/>
  <c r="W218"/>
  <c r="P219"/>
  <c r="Q219"/>
  <c r="R219"/>
  <c r="S219"/>
  <c r="T219"/>
  <c r="U219"/>
  <c r="V219"/>
  <c r="W219"/>
  <c r="P220"/>
  <c r="Q220"/>
  <c r="R220"/>
  <c r="S220"/>
  <c r="T220"/>
  <c r="U220"/>
  <c r="V220"/>
  <c r="W220"/>
  <c r="P221"/>
  <c r="Q221"/>
  <c r="R221"/>
  <c r="S221"/>
  <c r="T221"/>
  <c r="U221"/>
  <c r="V221"/>
  <c r="W221"/>
  <c r="P222"/>
  <c r="Q222"/>
  <c r="R222"/>
  <c r="S222"/>
  <c r="T222"/>
  <c r="U222"/>
  <c r="V222"/>
  <c r="W222"/>
  <c r="P223"/>
  <c r="Q223"/>
  <c r="R223"/>
  <c r="S223"/>
  <c r="T223"/>
  <c r="U223"/>
  <c r="V223"/>
  <c r="W223"/>
  <c r="P224"/>
  <c r="Q224"/>
  <c r="R224"/>
  <c r="S224"/>
  <c r="T224"/>
  <c r="U224"/>
  <c r="V224"/>
  <c r="W224"/>
  <c r="P225"/>
  <c r="Q225"/>
  <c r="R225"/>
  <c r="S225"/>
  <c r="T225"/>
  <c r="U225"/>
  <c r="V225"/>
  <c r="W225"/>
  <c r="P226"/>
  <c r="Q226"/>
  <c r="R226"/>
  <c r="S226"/>
  <c r="T226"/>
  <c r="U226"/>
  <c r="V226"/>
  <c r="W226"/>
  <c r="P227"/>
  <c r="Q227"/>
  <c r="R227"/>
  <c r="S227"/>
  <c r="T227"/>
  <c r="U227"/>
  <c r="V227"/>
  <c r="W227"/>
  <c r="P228"/>
  <c r="Q228"/>
  <c r="R228"/>
  <c r="S228"/>
  <c r="T228"/>
  <c r="U228"/>
  <c r="V228"/>
  <c r="W228"/>
  <c r="P229"/>
  <c r="Q229"/>
  <c r="R229"/>
  <c r="S229"/>
  <c r="T229"/>
  <c r="U229"/>
  <c r="V229"/>
  <c r="W229"/>
  <c r="P230"/>
  <c r="Q230"/>
  <c r="R230"/>
  <c r="S230"/>
  <c r="T230"/>
  <c r="U230"/>
  <c r="V230"/>
  <c r="W230"/>
  <c r="P231"/>
  <c r="Q231"/>
  <c r="R231"/>
  <c r="S231"/>
  <c r="T231"/>
  <c r="U231"/>
  <c r="V231"/>
  <c r="W231"/>
  <c r="P232"/>
  <c r="Q232"/>
  <c r="R232"/>
  <c r="S232"/>
  <c r="T232"/>
  <c r="U232"/>
  <c r="V232"/>
  <c r="W232"/>
  <c r="P233"/>
  <c r="Q233"/>
  <c r="R233"/>
  <c r="S233"/>
  <c r="T233"/>
  <c r="U233"/>
  <c r="V233"/>
  <c r="W233"/>
  <c r="P234"/>
  <c r="Q234"/>
  <c r="R234"/>
  <c r="S234"/>
  <c r="T234"/>
  <c r="U234"/>
  <c r="V234"/>
  <c r="W234"/>
  <c r="P235"/>
  <c r="Q235"/>
  <c r="R235"/>
  <c r="S235"/>
  <c r="T235"/>
  <c r="U235"/>
  <c r="V235"/>
  <c r="W235"/>
  <c r="P236"/>
  <c r="Q236"/>
  <c r="R236"/>
  <c r="S236"/>
  <c r="T236"/>
  <c r="U236"/>
  <c r="V236"/>
  <c r="W236"/>
  <c r="P237"/>
  <c r="Q237"/>
  <c r="R237"/>
  <c r="S237"/>
  <c r="T237"/>
  <c r="U237"/>
  <c r="V237"/>
  <c r="W237"/>
  <c r="P238"/>
  <c r="Q238"/>
  <c r="R238"/>
  <c r="S238"/>
  <c r="T238"/>
  <c r="U238"/>
  <c r="V238"/>
  <c r="W238"/>
  <c r="P239"/>
  <c r="Q239"/>
  <c r="R239"/>
  <c r="S239"/>
  <c r="T239"/>
  <c r="U239"/>
  <c r="V239"/>
  <c r="W239"/>
  <c r="P240"/>
  <c r="Q240"/>
  <c r="R240"/>
  <c r="S240"/>
  <c r="T240"/>
  <c r="U240"/>
  <c r="V240"/>
  <c r="W240"/>
  <c r="P241"/>
  <c r="Q241"/>
  <c r="R241"/>
  <c r="S241"/>
  <c r="T241"/>
  <c r="U241"/>
  <c r="V241"/>
  <c r="W241"/>
  <c r="P242"/>
  <c r="Q242"/>
  <c r="R242"/>
  <c r="S242"/>
  <c r="T242"/>
  <c r="U242"/>
  <c r="V242"/>
  <c r="W242"/>
  <c r="P243"/>
  <c r="Q243"/>
  <c r="R243"/>
  <c r="S243"/>
  <c r="T243"/>
  <c r="U243"/>
  <c r="V243"/>
  <c r="W243"/>
  <c r="P244"/>
  <c r="Q244"/>
  <c r="R244"/>
  <c r="S244"/>
  <c r="T244"/>
  <c r="U244"/>
  <c r="V244"/>
  <c r="W244"/>
  <c r="P245"/>
  <c r="Q245"/>
  <c r="R245"/>
  <c r="S245"/>
  <c r="T245"/>
  <c r="U245"/>
  <c r="V245"/>
  <c r="W245"/>
  <c r="P246"/>
  <c r="Q246"/>
  <c r="R246"/>
  <c r="S246"/>
  <c r="T246"/>
  <c r="U246"/>
  <c r="V246"/>
  <c r="W246"/>
  <c r="P247"/>
  <c r="Q247"/>
  <c r="R247"/>
  <c r="S247"/>
  <c r="T247"/>
  <c r="U247"/>
  <c r="V247"/>
  <c r="W247"/>
  <c r="P248"/>
  <c r="Q248"/>
  <c r="R248"/>
  <c r="S248"/>
  <c r="T248"/>
  <c r="U248"/>
  <c r="V248"/>
  <c r="W248"/>
  <c r="P249"/>
  <c r="Q249"/>
  <c r="R249"/>
  <c r="S249"/>
  <c r="T249"/>
  <c r="U249"/>
  <c r="V249"/>
  <c r="W249"/>
  <c r="P250"/>
  <c r="Q250"/>
  <c r="R250"/>
  <c r="S250"/>
  <c r="T250"/>
  <c r="U250"/>
  <c r="V250"/>
  <c r="W250"/>
  <c r="P251"/>
  <c r="Q251"/>
  <c r="R251"/>
  <c r="S251"/>
  <c r="T251"/>
  <c r="U251"/>
  <c r="V251"/>
  <c r="W251"/>
  <c r="P252"/>
  <c r="Q252"/>
  <c r="R252"/>
  <c r="S252"/>
  <c r="T252"/>
  <c r="U252"/>
  <c r="V252"/>
  <c r="W252"/>
  <c r="P253"/>
  <c r="Q253"/>
  <c r="R253"/>
  <c r="S253"/>
  <c r="T253"/>
  <c r="U253"/>
  <c r="V253"/>
  <c r="W253"/>
  <c r="P254"/>
  <c r="Q254"/>
  <c r="R254"/>
  <c r="S254"/>
  <c r="T254"/>
  <c r="U254"/>
  <c r="V254"/>
  <c r="W254"/>
  <c r="P255"/>
  <c r="Q255"/>
  <c r="R255"/>
  <c r="S255"/>
  <c r="T255"/>
  <c r="U255"/>
  <c r="V255"/>
  <c r="W255"/>
  <c r="P256"/>
  <c r="Q256"/>
  <c r="R256"/>
  <c r="S256"/>
  <c r="T256"/>
  <c r="U256"/>
  <c r="V256"/>
  <c r="W256"/>
  <c r="P257"/>
  <c r="Q257"/>
  <c r="R257"/>
  <c r="S257"/>
  <c r="T257"/>
  <c r="U257"/>
  <c r="V257"/>
  <c r="W257"/>
  <c r="P258"/>
  <c r="Q258"/>
  <c r="R258"/>
  <c r="S258"/>
  <c r="T258"/>
  <c r="U258"/>
  <c r="V258"/>
  <c r="W258"/>
  <c r="P259"/>
  <c r="Q259"/>
  <c r="R259"/>
  <c r="S259"/>
  <c r="T259"/>
  <c r="U259"/>
  <c r="V259"/>
  <c r="W259"/>
  <c r="P260"/>
  <c r="Q260"/>
  <c r="R260"/>
  <c r="S260"/>
  <c r="T260"/>
  <c r="U260"/>
  <c r="V260"/>
  <c r="W260"/>
  <c r="P261"/>
  <c r="Q261"/>
  <c r="R261"/>
  <c r="S261"/>
  <c r="T261"/>
  <c r="U261"/>
  <c r="V261"/>
  <c r="W261"/>
  <c r="P262"/>
  <c r="Q262"/>
  <c r="R262"/>
  <c r="S262"/>
  <c r="T262"/>
  <c r="U262"/>
  <c r="V262"/>
  <c r="W262"/>
  <c r="P263"/>
  <c r="Q263"/>
  <c r="R263"/>
  <c r="S263"/>
  <c r="T263"/>
  <c r="U263"/>
  <c r="V263"/>
  <c r="W263"/>
  <c r="P264"/>
  <c r="Q264"/>
  <c r="R264"/>
  <c r="S264"/>
  <c r="T264"/>
  <c r="U264"/>
  <c r="V264"/>
  <c r="W264"/>
  <c r="P265"/>
  <c r="Q265"/>
  <c r="R265"/>
  <c r="S265"/>
  <c r="T265"/>
  <c r="U265"/>
  <c r="V265"/>
  <c r="W265"/>
  <c r="P266"/>
  <c r="Q266"/>
  <c r="R266"/>
  <c r="S266"/>
  <c r="T266"/>
  <c r="U266"/>
  <c r="V266"/>
  <c r="W266"/>
  <c r="P267"/>
  <c r="Q267"/>
  <c r="R267"/>
  <c r="S267"/>
  <c r="T267"/>
  <c r="U267"/>
  <c r="V267"/>
  <c r="W267"/>
  <c r="P268"/>
  <c r="Q268"/>
  <c r="R268"/>
  <c r="S268"/>
  <c r="T268"/>
  <c r="U268"/>
  <c r="V268"/>
  <c r="W268"/>
  <c r="P269"/>
  <c r="Q269"/>
  <c r="R269"/>
  <c r="S269"/>
  <c r="T269"/>
  <c r="U269"/>
  <c r="V269"/>
  <c r="W269"/>
  <c r="P270"/>
  <c r="Q270"/>
  <c r="R270"/>
  <c r="S270"/>
  <c r="T270"/>
  <c r="U270"/>
  <c r="V270"/>
  <c r="W270"/>
  <c r="P271"/>
  <c r="Q271"/>
  <c r="R271"/>
  <c r="S271"/>
  <c r="T271"/>
  <c r="U271"/>
  <c r="V271"/>
  <c r="W271"/>
  <c r="P272"/>
  <c r="Q272"/>
  <c r="R272"/>
  <c r="S272"/>
  <c r="T272"/>
  <c r="U272"/>
  <c r="V272"/>
  <c r="W272"/>
  <c r="P273"/>
  <c r="Q273"/>
  <c r="R273"/>
  <c r="S273"/>
  <c r="T273"/>
  <c r="U273"/>
  <c r="V273"/>
  <c r="W273"/>
  <c r="P274"/>
  <c r="Q274"/>
  <c r="R274"/>
  <c r="S274"/>
  <c r="T274"/>
  <c r="U274"/>
  <c r="V274"/>
  <c r="W274"/>
  <c r="P275"/>
  <c r="Q275"/>
  <c r="R275"/>
  <c r="S275"/>
  <c r="T275"/>
  <c r="U275"/>
  <c r="V275"/>
  <c r="W275"/>
  <c r="P276"/>
  <c r="Q276"/>
  <c r="R276"/>
  <c r="S276"/>
  <c r="T276"/>
  <c r="U276"/>
  <c r="V276"/>
  <c r="W276"/>
  <c r="P277"/>
  <c r="Q277"/>
  <c r="R277"/>
  <c r="S277"/>
  <c r="T277"/>
  <c r="U277"/>
  <c r="V277"/>
  <c r="W277"/>
  <c r="P278"/>
  <c r="Q278"/>
  <c r="R278"/>
  <c r="S278"/>
  <c r="T278"/>
  <c r="U278"/>
  <c r="V278"/>
  <c r="W278"/>
  <c r="P279"/>
  <c r="Q279"/>
  <c r="R279"/>
  <c r="S279"/>
  <c r="T279"/>
  <c r="U279"/>
  <c r="V279"/>
  <c r="W279"/>
  <c r="P280"/>
  <c r="Q280"/>
  <c r="R280"/>
  <c r="S280"/>
  <c r="T280"/>
  <c r="U280"/>
  <c r="V280"/>
  <c r="W280"/>
  <c r="P281"/>
  <c r="Q281"/>
  <c r="R281"/>
  <c r="S281"/>
  <c r="T281"/>
  <c r="U281"/>
  <c r="V281"/>
  <c r="W281"/>
  <c r="P282"/>
  <c r="Q282"/>
  <c r="R282"/>
  <c r="S282"/>
  <c r="T282"/>
  <c r="U282"/>
  <c r="V282"/>
  <c r="W282"/>
  <c r="P283"/>
  <c r="Q283"/>
  <c r="R283"/>
  <c r="S283"/>
  <c r="T283"/>
  <c r="U283"/>
  <c r="V283"/>
  <c r="W283"/>
  <c r="P284"/>
  <c r="Q284"/>
  <c r="R284"/>
  <c r="S284"/>
  <c r="T284"/>
  <c r="U284"/>
  <c r="V284"/>
  <c r="W284"/>
  <c r="P285"/>
  <c r="Q285"/>
  <c r="R285"/>
  <c r="S285"/>
  <c r="T285"/>
  <c r="U285"/>
  <c r="V285"/>
  <c r="W285"/>
  <c r="P286"/>
  <c r="Q286"/>
  <c r="R286"/>
  <c r="S286"/>
  <c r="T286"/>
  <c r="U286"/>
  <c r="V286"/>
  <c r="W286"/>
  <c r="P287"/>
  <c r="Q287"/>
  <c r="R287"/>
  <c r="S287"/>
  <c r="T287"/>
  <c r="U287"/>
  <c r="V287"/>
  <c r="W287"/>
  <c r="P288"/>
  <c r="Q288"/>
  <c r="R288"/>
  <c r="S288"/>
  <c r="T288"/>
  <c r="U288"/>
  <c r="V288"/>
  <c r="W288"/>
  <c r="P289"/>
  <c r="Q289"/>
  <c r="R289"/>
  <c r="S289"/>
  <c r="T289"/>
  <c r="U289"/>
  <c r="V289"/>
  <c r="W289"/>
  <c r="P290"/>
  <c r="Q290"/>
  <c r="R290"/>
  <c r="S290"/>
  <c r="T290"/>
  <c r="U290"/>
  <c r="V290"/>
  <c r="W290"/>
  <c r="P291"/>
  <c r="Q291"/>
  <c r="R291"/>
  <c r="S291"/>
  <c r="T291"/>
  <c r="U291"/>
  <c r="V291"/>
  <c r="W291"/>
  <c r="P292"/>
  <c r="Q292"/>
  <c r="R292"/>
  <c r="S292"/>
  <c r="T292"/>
  <c r="U292"/>
  <c r="V292"/>
  <c r="W292"/>
  <c r="P293"/>
  <c r="Q293"/>
  <c r="R293"/>
  <c r="S293"/>
  <c r="T293"/>
  <c r="U293"/>
  <c r="V293"/>
  <c r="W293"/>
  <c r="P294"/>
  <c r="Q294"/>
  <c r="R294"/>
  <c r="S294"/>
  <c r="T294"/>
  <c r="U294"/>
  <c r="V294"/>
  <c r="W294"/>
  <c r="P295"/>
  <c r="Q295"/>
  <c r="R295"/>
  <c r="S295"/>
  <c r="T295"/>
  <c r="U295"/>
  <c r="V295"/>
  <c r="W295"/>
  <c r="P296"/>
  <c r="Q296"/>
  <c r="R296"/>
  <c r="S296"/>
  <c r="T296"/>
  <c r="U296"/>
  <c r="V296"/>
  <c r="W296"/>
  <c r="P297"/>
  <c r="Q297"/>
  <c r="R297"/>
  <c r="S297"/>
  <c r="T297"/>
  <c r="U297"/>
  <c r="V297"/>
  <c r="W297"/>
  <c r="P298"/>
  <c r="Q298"/>
  <c r="R298"/>
  <c r="S298"/>
  <c r="T298"/>
  <c r="U298"/>
  <c r="V298"/>
  <c r="W298"/>
  <c r="P299"/>
  <c r="Q299"/>
  <c r="R299"/>
  <c r="S299"/>
  <c r="T299"/>
  <c r="U299"/>
  <c r="V299"/>
  <c r="W299"/>
  <c r="P300"/>
  <c r="Q300"/>
  <c r="R300"/>
  <c r="S300"/>
  <c r="T300"/>
  <c r="U300"/>
  <c r="V300"/>
  <c r="W300"/>
  <c r="P301"/>
  <c r="Q301"/>
  <c r="R301"/>
  <c r="S301"/>
  <c r="T301"/>
  <c r="U301"/>
  <c r="V301"/>
  <c r="W301"/>
  <c r="P302"/>
  <c r="Q302"/>
  <c r="R302"/>
  <c r="S302"/>
  <c r="T302"/>
  <c r="U302"/>
  <c r="V302"/>
  <c r="W302"/>
  <c r="P303"/>
  <c r="Q303"/>
  <c r="R303"/>
  <c r="S303"/>
  <c r="T303"/>
  <c r="U303"/>
  <c r="V303"/>
  <c r="W303"/>
  <c r="P304"/>
  <c r="Q304"/>
  <c r="R304"/>
  <c r="S304"/>
  <c r="T304"/>
  <c r="U304"/>
  <c r="V304"/>
  <c r="W304"/>
  <c r="P305"/>
  <c r="Q305"/>
  <c r="R305"/>
  <c r="S305"/>
  <c r="T305"/>
  <c r="U305"/>
  <c r="V305"/>
  <c r="W305"/>
  <c r="P306"/>
  <c r="Q306"/>
  <c r="R306"/>
  <c r="S306"/>
  <c r="T306"/>
  <c r="U306"/>
  <c r="V306"/>
  <c r="W306"/>
  <c r="P307"/>
  <c r="Q307"/>
  <c r="R307"/>
  <c r="S307"/>
  <c r="T307"/>
  <c r="U307"/>
  <c r="V307"/>
  <c r="W307"/>
  <c r="P308"/>
  <c r="Q308"/>
  <c r="R308"/>
  <c r="S308"/>
  <c r="T308"/>
  <c r="U308"/>
  <c r="V308"/>
  <c r="W308"/>
  <c r="P309"/>
  <c r="Q309"/>
  <c r="R309"/>
  <c r="S309"/>
  <c r="T309"/>
  <c r="U309"/>
  <c r="V309"/>
  <c r="W309"/>
  <c r="P310"/>
  <c r="Q310"/>
  <c r="R310"/>
  <c r="S310"/>
  <c r="T310"/>
  <c r="U310"/>
  <c r="V310"/>
  <c r="W310"/>
  <c r="P311"/>
  <c r="Q311"/>
  <c r="R311"/>
  <c r="S311"/>
  <c r="T311"/>
  <c r="U311"/>
  <c r="V311"/>
  <c r="W311"/>
  <c r="P312"/>
  <c r="Q312"/>
  <c r="R312"/>
  <c r="S312"/>
  <c r="T312"/>
  <c r="U312"/>
  <c r="V312"/>
  <c r="W312"/>
  <c r="P313"/>
  <c r="Q313"/>
  <c r="R313"/>
  <c r="S313"/>
  <c r="T313"/>
  <c r="U313"/>
  <c r="V313"/>
  <c r="W313"/>
  <c r="P314"/>
  <c r="Q314"/>
  <c r="R314"/>
  <c r="S314"/>
  <c r="T314"/>
  <c r="U314"/>
  <c r="V314"/>
  <c r="W314"/>
  <c r="P315"/>
  <c r="Q315"/>
  <c r="R315"/>
  <c r="S315"/>
  <c r="T315"/>
  <c r="U315"/>
  <c r="V315"/>
  <c r="W315"/>
  <c r="P316"/>
  <c r="Q316"/>
  <c r="R316"/>
  <c r="S316"/>
  <c r="T316"/>
  <c r="U316"/>
  <c r="V316"/>
  <c r="W316"/>
  <c r="P317"/>
  <c r="Q317"/>
  <c r="R317"/>
  <c r="S317"/>
  <c r="T317"/>
  <c r="U317"/>
  <c r="V317"/>
  <c r="W317"/>
  <c r="P318"/>
  <c r="Q318"/>
  <c r="R318"/>
  <c r="S318"/>
  <c r="T318"/>
  <c r="U318"/>
  <c r="V318"/>
  <c r="W318"/>
  <c r="P319"/>
  <c r="Q319"/>
  <c r="R319"/>
  <c r="S319"/>
  <c r="T319"/>
  <c r="U319"/>
  <c r="V319"/>
  <c r="W319"/>
  <c r="P320"/>
  <c r="Q320"/>
  <c r="R320"/>
  <c r="S320"/>
  <c r="T320"/>
  <c r="U320"/>
  <c r="V320"/>
  <c r="W320"/>
  <c r="P321"/>
  <c r="Q321"/>
  <c r="R321"/>
  <c r="S321"/>
  <c r="T321"/>
  <c r="U321"/>
  <c r="V321"/>
  <c r="W321"/>
  <c r="P322"/>
  <c r="Q322"/>
  <c r="R322"/>
  <c r="S322"/>
  <c r="T322"/>
  <c r="U322"/>
  <c r="V322"/>
  <c r="W322"/>
  <c r="P323"/>
  <c r="Q323"/>
  <c r="R323"/>
  <c r="S323"/>
  <c r="T323"/>
  <c r="U323"/>
  <c r="V323"/>
  <c r="W323"/>
  <c r="P324"/>
  <c r="Q324"/>
  <c r="R324"/>
  <c r="S324"/>
  <c r="T324"/>
  <c r="U324"/>
  <c r="V324"/>
  <c r="W324"/>
  <c r="P7"/>
  <c r="Q7"/>
  <c r="R7"/>
  <c r="S7"/>
  <c r="T7"/>
  <c r="U7"/>
  <c r="V7"/>
  <c r="W7"/>
  <c r="P8"/>
  <c r="Q8"/>
  <c r="R8"/>
  <c r="S8"/>
  <c r="T8"/>
  <c r="U8"/>
  <c r="V8"/>
  <c r="W8"/>
  <c r="P9"/>
  <c r="Q9"/>
  <c r="R9"/>
  <c r="S9"/>
  <c r="T9"/>
  <c r="U9"/>
  <c r="V9"/>
  <c r="W9"/>
  <c r="P10"/>
  <c r="Q10"/>
  <c r="R10"/>
  <c r="S10"/>
  <c r="T10"/>
  <c r="U10"/>
  <c r="V10"/>
  <c r="W10"/>
  <c r="P11"/>
  <c r="Q11"/>
  <c r="R11"/>
  <c r="S11"/>
  <c r="T11"/>
  <c r="U11"/>
  <c r="V11"/>
  <c r="W11"/>
  <c r="P12"/>
  <c r="Q12"/>
  <c r="R12"/>
  <c r="S12"/>
  <c r="T12"/>
  <c r="U12"/>
  <c r="V12"/>
  <c r="W12"/>
  <c r="P13"/>
  <c r="Q13"/>
  <c r="R13"/>
  <c r="S13"/>
  <c r="T13"/>
  <c r="U13"/>
  <c r="V13"/>
  <c r="W13"/>
  <c r="P14"/>
  <c r="Q14"/>
  <c r="R14"/>
  <c r="S14"/>
  <c r="T14"/>
  <c r="U14"/>
  <c r="V14"/>
  <c r="W14"/>
  <c r="P15"/>
  <c r="Q15"/>
  <c r="R15"/>
  <c r="S15"/>
  <c r="T15"/>
  <c r="U15"/>
  <c r="V15"/>
  <c r="W15"/>
  <c r="P16"/>
  <c r="Q16"/>
  <c r="R16"/>
  <c r="S16"/>
  <c r="T16"/>
  <c r="U16"/>
  <c r="V16"/>
  <c r="W16"/>
  <c r="P17"/>
  <c r="Q17"/>
  <c r="R17"/>
  <c r="S17"/>
  <c r="T17"/>
  <c r="U17"/>
  <c r="V17"/>
  <c r="W17"/>
  <c r="P18"/>
  <c r="Q18"/>
  <c r="R18"/>
  <c r="S18"/>
  <c r="T18"/>
  <c r="U18"/>
  <c r="V18"/>
  <c r="W18"/>
  <c r="P19"/>
  <c r="Q19"/>
  <c r="R19"/>
  <c r="S19"/>
  <c r="T19"/>
  <c r="U19"/>
  <c r="V19"/>
  <c r="W19"/>
  <c r="P20"/>
  <c r="Q20"/>
  <c r="R20"/>
  <c r="S20"/>
  <c r="T20"/>
  <c r="U20"/>
  <c r="V20"/>
  <c r="W20"/>
  <c r="P21"/>
  <c r="Q21"/>
  <c r="R21"/>
  <c r="S21"/>
  <c r="T21"/>
  <c r="U21"/>
  <c r="V21"/>
  <c r="W21"/>
  <c r="P22"/>
  <c r="Q22"/>
  <c r="R22"/>
  <c r="S22"/>
  <c r="T22"/>
  <c r="U22"/>
  <c r="V22"/>
  <c r="W22"/>
  <c r="P23"/>
  <c r="Q23"/>
  <c r="R23"/>
  <c r="S23"/>
  <c r="T23"/>
  <c r="U23"/>
  <c r="V23"/>
  <c r="W23"/>
  <c r="P24"/>
  <c r="Q24"/>
  <c r="R24"/>
  <c r="S24"/>
  <c r="T24"/>
  <c r="U24"/>
  <c r="V24"/>
  <c r="W24"/>
  <c r="P25"/>
  <c r="Q25"/>
  <c r="R25"/>
  <c r="S25"/>
  <c r="T25"/>
  <c r="U25"/>
  <c r="V25"/>
  <c r="W25"/>
  <c r="P26"/>
  <c r="Q26"/>
  <c r="R26"/>
  <c r="S26"/>
  <c r="T26"/>
  <c r="U26"/>
  <c r="V26"/>
  <c r="W26"/>
  <c r="P27"/>
  <c r="Q27"/>
  <c r="R27"/>
  <c r="S27"/>
  <c r="T27"/>
  <c r="U27"/>
  <c r="V27"/>
  <c r="W27"/>
  <c r="P28"/>
  <c r="Q28"/>
  <c r="R28"/>
  <c r="S28"/>
  <c r="T28"/>
  <c r="U28"/>
  <c r="V28"/>
  <c r="W28"/>
  <c r="P29"/>
  <c r="Q29"/>
  <c r="R29"/>
  <c r="S29"/>
  <c r="T29"/>
  <c r="U29"/>
  <c r="V29"/>
  <c r="W29"/>
  <c r="P30"/>
  <c r="Q30"/>
  <c r="R30"/>
  <c r="S30"/>
  <c r="T30"/>
  <c r="U30"/>
  <c r="V30"/>
  <c r="W30"/>
  <c r="P31"/>
  <c r="Q31"/>
  <c r="R31"/>
  <c r="S31"/>
  <c r="T31"/>
  <c r="U31"/>
  <c r="V31"/>
  <c r="W31"/>
  <c r="P32"/>
  <c r="Q32"/>
  <c r="R32"/>
  <c r="S32"/>
  <c r="T32"/>
  <c r="U32"/>
  <c r="V32"/>
  <c r="W32"/>
  <c r="P33"/>
  <c r="Q33"/>
  <c r="R33"/>
  <c r="S33"/>
  <c r="T33"/>
  <c r="U33"/>
  <c r="V33"/>
  <c r="W33"/>
  <c r="P34"/>
  <c r="Q34"/>
  <c r="R34"/>
  <c r="S34"/>
  <c r="T34"/>
  <c r="U34"/>
  <c r="V34"/>
  <c r="W34"/>
  <c r="P35"/>
  <c r="Q35"/>
  <c r="R35"/>
  <c r="S35"/>
  <c r="T35"/>
  <c r="U35"/>
  <c r="V35"/>
  <c r="W35"/>
  <c r="P36"/>
  <c r="Q36"/>
  <c r="R36"/>
  <c r="S36"/>
  <c r="T36"/>
  <c r="U36"/>
  <c r="V36"/>
  <c r="W36"/>
  <c r="P37"/>
  <c r="Q37"/>
  <c r="R37"/>
  <c r="S37"/>
  <c r="T37"/>
  <c r="U37"/>
  <c r="V37"/>
  <c r="W37"/>
  <c r="P38"/>
  <c r="Q38"/>
  <c r="R38"/>
  <c r="S38"/>
  <c r="T38"/>
  <c r="U38"/>
  <c r="V38"/>
  <c r="W38"/>
  <c r="P39"/>
  <c r="Q39"/>
  <c r="R39"/>
  <c r="S39"/>
  <c r="T39"/>
  <c r="U39"/>
  <c r="V39"/>
  <c r="W39"/>
  <c r="P40"/>
  <c r="Q40"/>
  <c r="R40"/>
  <c r="S40"/>
  <c r="T40"/>
  <c r="U40"/>
  <c r="V40"/>
  <c r="W40"/>
  <c r="P41"/>
  <c r="Q41"/>
  <c r="R41"/>
  <c r="S41"/>
  <c r="T41"/>
  <c r="U41"/>
  <c r="V41"/>
  <c r="W41"/>
  <c r="P42"/>
  <c r="Q42"/>
  <c r="R42"/>
  <c r="S42"/>
  <c r="T42"/>
  <c r="U42"/>
  <c r="V42"/>
  <c r="W42"/>
  <c r="P43"/>
  <c r="Q43"/>
  <c r="R43"/>
  <c r="S43"/>
  <c r="T43"/>
  <c r="U43"/>
  <c r="V43"/>
  <c r="W43"/>
  <c r="W6"/>
  <c r="W5"/>
  <c r="V6"/>
  <c r="U6"/>
  <c r="T6"/>
  <c r="S6"/>
  <c r="R6"/>
  <c r="Q6"/>
  <c r="P6"/>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87"/>
  <c r="O88"/>
  <c r="O89"/>
  <c r="O90"/>
  <c r="O91"/>
  <c r="O92"/>
  <c r="O93"/>
  <c r="O94"/>
  <c r="O95"/>
  <c r="O96"/>
  <c r="O97"/>
  <c r="O98"/>
  <c r="O99"/>
  <c r="O100"/>
  <c r="O101"/>
  <c r="O102"/>
  <c r="O103"/>
  <c r="O104"/>
  <c r="O105"/>
  <c r="O106"/>
  <c r="O107"/>
  <c r="O86"/>
  <c r="O85"/>
  <c r="O84"/>
  <c r="O83"/>
  <c r="O82"/>
  <c r="O81"/>
  <c r="O80"/>
  <c r="O79"/>
  <c r="O78"/>
  <c r="O77"/>
  <c r="O76"/>
  <c r="O75"/>
  <c r="O74"/>
  <c r="O73"/>
  <c r="O72"/>
  <c r="O71"/>
  <c r="O70"/>
  <c r="O69"/>
  <c r="O68"/>
  <c r="O67"/>
  <c r="O66"/>
  <c r="O65"/>
  <c r="O64"/>
  <c r="O63"/>
  <c r="O62"/>
  <c r="O61"/>
  <c r="O60"/>
  <c r="O59"/>
  <c r="O58"/>
  <c r="O57"/>
  <c r="O56"/>
  <c r="O55"/>
  <c r="O54"/>
  <c r="O53"/>
  <c r="O52"/>
  <c r="O51"/>
  <c r="O50"/>
  <c r="O49"/>
  <c r="O7"/>
  <c r="O8"/>
  <c r="O9"/>
  <c r="O10"/>
  <c r="O11"/>
  <c r="O12"/>
  <c r="O13"/>
  <c r="O14"/>
  <c r="O15"/>
  <c r="O16"/>
  <c r="O17"/>
  <c r="O18"/>
  <c r="O19"/>
  <c r="O20"/>
  <c r="O21"/>
  <c r="O22"/>
  <c r="O23"/>
  <c r="O24"/>
  <c r="O25"/>
  <c r="O26"/>
  <c r="O27"/>
  <c r="O28"/>
  <c r="O29"/>
  <c r="O30"/>
  <c r="O31"/>
  <c r="O32"/>
  <c r="O33"/>
  <c r="O34"/>
  <c r="O35"/>
  <c r="O36"/>
  <c r="O37"/>
  <c r="O38"/>
  <c r="O39"/>
  <c r="O40"/>
  <c r="O41"/>
  <c r="O42"/>
  <c r="O43"/>
  <c r="O6"/>
  <c r="P5"/>
  <c r="Q5"/>
  <c r="R5"/>
  <c r="S5"/>
  <c r="T5"/>
  <c r="U5"/>
  <c r="V5"/>
  <c r="O5"/>
  <c r="H7" i="2"/>
  <c r="J7" s="1"/>
  <c r="I7"/>
  <c r="H8"/>
  <c r="J8" s="1"/>
  <c r="I8"/>
  <c r="H9"/>
  <c r="J9" s="1"/>
  <c r="I9"/>
  <c r="H10"/>
  <c r="J10" s="1"/>
  <c r="I10"/>
  <c r="H11"/>
  <c r="J11" s="1"/>
  <c r="I11"/>
  <c r="H12"/>
  <c r="J12" s="1"/>
  <c r="I12"/>
  <c r="H13"/>
  <c r="J13" s="1"/>
  <c r="I13"/>
  <c r="H14"/>
  <c r="J14" s="1"/>
  <c r="I14"/>
  <c r="H15"/>
  <c r="J15" s="1"/>
  <c r="I15"/>
  <c r="H16"/>
  <c r="J16" s="1"/>
  <c r="I16"/>
  <c r="H17"/>
  <c r="J17" s="1"/>
  <c r="I17"/>
  <c r="H18"/>
  <c r="J18" s="1"/>
  <c r="I18"/>
  <c r="H19"/>
  <c r="J19" s="1"/>
  <c r="I19"/>
  <c r="H20"/>
  <c r="J20" s="1"/>
  <c r="I20"/>
  <c r="H21"/>
  <c r="J21" s="1"/>
  <c r="I21"/>
  <c r="H22"/>
  <c r="J22" s="1"/>
  <c r="I22"/>
  <c r="H23"/>
  <c r="J23" s="1"/>
  <c r="I23"/>
  <c r="H24"/>
  <c r="J24" s="1"/>
  <c r="I24"/>
  <c r="H25"/>
  <c r="J25" s="1"/>
  <c r="I25"/>
  <c r="H26"/>
  <c r="J26" s="1"/>
  <c r="I26"/>
  <c r="H27"/>
  <c r="J27" s="1"/>
  <c r="I27"/>
  <c r="H28"/>
  <c r="J28" s="1"/>
  <c r="I28"/>
  <c r="H29"/>
  <c r="J29" s="1"/>
  <c r="I29"/>
  <c r="H30"/>
  <c r="J30" s="1"/>
  <c r="I30"/>
  <c r="H31"/>
  <c r="J31" s="1"/>
  <c r="I31"/>
  <c r="H32"/>
  <c r="J32" s="1"/>
  <c r="I32"/>
  <c r="H33"/>
  <c r="J33" s="1"/>
  <c r="I33"/>
  <c r="H34"/>
  <c r="J34" s="1"/>
  <c r="I34"/>
  <c r="H35"/>
  <c r="J35" s="1"/>
  <c r="I35"/>
  <c r="H36"/>
  <c r="J36" s="1"/>
  <c r="I36"/>
  <c r="H37"/>
  <c r="J37" s="1"/>
  <c r="I37"/>
  <c r="H38"/>
  <c r="J38" s="1"/>
  <c r="I38"/>
  <c r="H39"/>
  <c r="J39" s="1"/>
  <c r="I39"/>
  <c r="H40"/>
  <c r="J40" s="1"/>
  <c r="I40"/>
  <c r="H41"/>
  <c r="J41" s="1"/>
  <c r="I41"/>
  <c r="H42"/>
  <c r="J42" s="1"/>
  <c r="I42"/>
  <c r="H43"/>
  <c r="J43" s="1"/>
  <c r="I43"/>
  <c r="I6"/>
  <c r="H6"/>
  <c r="J6" s="1"/>
  <c r="H50"/>
  <c r="I50"/>
  <c r="J50"/>
  <c r="H51"/>
  <c r="I51"/>
  <c r="J51"/>
  <c r="H52"/>
  <c r="I52"/>
  <c r="J52"/>
  <c r="H53"/>
  <c r="I53"/>
  <c r="J53"/>
  <c r="H54"/>
  <c r="I54"/>
  <c r="J54"/>
  <c r="H55"/>
  <c r="I55"/>
  <c r="J55"/>
  <c r="H56"/>
  <c r="I56"/>
  <c r="J56"/>
  <c r="H57"/>
  <c r="I57"/>
  <c r="J57"/>
  <c r="H58"/>
  <c r="I58"/>
  <c r="J58"/>
  <c r="H59"/>
  <c r="I59"/>
  <c r="J59"/>
  <c r="H60"/>
  <c r="I60"/>
  <c r="J60"/>
  <c r="H61"/>
  <c r="I61"/>
  <c r="J61"/>
  <c r="H62"/>
  <c r="I62"/>
  <c r="J62"/>
  <c r="H63"/>
  <c r="I63"/>
  <c r="J63"/>
  <c r="H64"/>
  <c r="I64"/>
  <c r="J64"/>
  <c r="H65"/>
  <c r="I65"/>
  <c r="J65"/>
  <c r="H66"/>
  <c r="I66"/>
  <c r="J66"/>
  <c r="H67"/>
  <c r="I67"/>
  <c r="J67"/>
  <c r="H68"/>
  <c r="I68"/>
  <c r="J68"/>
  <c r="H69"/>
  <c r="I69"/>
  <c r="J69"/>
  <c r="H70"/>
  <c r="I70"/>
  <c r="J70"/>
  <c r="H71"/>
  <c r="I71"/>
  <c r="J71"/>
  <c r="H72"/>
  <c r="I72"/>
  <c r="J72"/>
  <c r="H73"/>
  <c r="I73"/>
  <c r="J73"/>
  <c r="H74"/>
  <c r="I74"/>
  <c r="J74"/>
  <c r="H75"/>
  <c r="I75"/>
  <c r="J75"/>
  <c r="H76"/>
  <c r="I76"/>
  <c r="J76"/>
  <c r="H77"/>
  <c r="I77"/>
  <c r="J77"/>
  <c r="H78"/>
  <c r="I78"/>
  <c r="J78"/>
  <c r="H79"/>
  <c r="I79"/>
  <c r="J79"/>
  <c r="H80"/>
  <c r="I80"/>
  <c r="J80"/>
  <c r="H81"/>
  <c r="I81"/>
  <c r="J81"/>
  <c r="H82"/>
  <c r="I82"/>
  <c r="J82"/>
  <c r="H83"/>
  <c r="I83"/>
  <c r="J83"/>
  <c r="H84"/>
  <c r="I84"/>
  <c r="J84"/>
  <c r="H85"/>
  <c r="I85"/>
  <c r="J85"/>
  <c r="H86"/>
  <c r="I86"/>
  <c r="J86"/>
  <c r="H87"/>
  <c r="I87"/>
  <c r="J87"/>
  <c r="H88"/>
  <c r="I88"/>
  <c r="J88"/>
  <c r="H89"/>
  <c r="I89"/>
  <c r="J89"/>
  <c r="H90"/>
  <c r="I90"/>
  <c r="J90"/>
  <c r="H91"/>
  <c r="I91"/>
  <c r="J91"/>
  <c r="H92"/>
  <c r="I92"/>
  <c r="J92"/>
  <c r="H93"/>
  <c r="I93"/>
  <c r="J93"/>
  <c r="H94"/>
  <c r="I94"/>
  <c r="J94"/>
  <c r="H95"/>
  <c r="I95"/>
  <c r="J95"/>
  <c r="H96"/>
  <c r="I96"/>
  <c r="J96"/>
  <c r="H97"/>
  <c r="I97"/>
  <c r="J97"/>
  <c r="H98"/>
  <c r="I98"/>
  <c r="J98"/>
  <c r="H99"/>
  <c r="I99"/>
  <c r="J99"/>
  <c r="H100"/>
  <c r="I100"/>
  <c r="J100"/>
  <c r="H101"/>
  <c r="I101"/>
  <c r="J101"/>
  <c r="H102"/>
  <c r="I102"/>
  <c r="J102"/>
  <c r="H103"/>
  <c r="I103"/>
  <c r="J103"/>
  <c r="H104"/>
  <c r="I104"/>
  <c r="J104"/>
  <c r="H105"/>
  <c r="I105"/>
  <c r="J105"/>
  <c r="H106"/>
  <c r="I106"/>
  <c r="J106"/>
  <c r="H107"/>
  <c r="I107"/>
  <c r="J107"/>
  <c r="H108"/>
  <c r="I108"/>
  <c r="J108"/>
  <c r="H109"/>
  <c r="I109"/>
  <c r="J109"/>
  <c r="H110"/>
  <c r="I110"/>
  <c r="J110"/>
  <c r="H111"/>
  <c r="I111"/>
  <c r="J111"/>
  <c r="H112"/>
  <c r="I112"/>
  <c r="J112"/>
  <c r="H113"/>
  <c r="I113"/>
  <c r="J113"/>
  <c r="H114"/>
  <c r="I114"/>
  <c r="J114"/>
  <c r="H115"/>
  <c r="I115"/>
  <c r="J115"/>
  <c r="H116"/>
  <c r="I116"/>
  <c r="J116"/>
  <c r="H117"/>
  <c r="I117"/>
  <c r="J117"/>
  <c r="H118"/>
  <c r="I118"/>
  <c r="J118"/>
  <c r="H119"/>
  <c r="I119"/>
  <c r="J119"/>
  <c r="H120"/>
  <c r="I120"/>
  <c r="J120"/>
  <c r="H121"/>
  <c r="I121"/>
  <c r="J121"/>
  <c r="H122"/>
  <c r="I122"/>
  <c r="J122"/>
  <c r="H123"/>
  <c r="I123"/>
  <c r="J123"/>
  <c r="H124"/>
  <c r="I124"/>
  <c r="J124"/>
  <c r="H125"/>
  <c r="I125"/>
  <c r="J125"/>
  <c r="H126"/>
  <c r="I126"/>
  <c r="J126"/>
  <c r="H127"/>
  <c r="I127"/>
  <c r="J127"/>
  <c r="H128"/>
  <c r="I128"/>
  <c r="J128"/>
  <c r="H129"/>
  <c r="I129"/>
  <c r="J129"/>
  <c r="H130"/>
  <c r="I130"/>
  <c r="J130"/>
  <c r="H131"/>
  <c r="I131"/>
  <c r="J131"/>
  <c r="H132"/>
  <c r="I132"/>
  <c r="J132"/>
  <c r="H133"/>
  <c r="I133"/>
  <c r="J133"/>
  <c r="H134"/>
  <c r="I134"/>
  <c r="J134"/>
  <c r="H135"/>
  <c r="I135"/>
  <c r="J135"/>
  <c r="H136"/>
  <c r="I136"/>
  <c r="J136"/>
  <c r="H137"/>
  <c r="I137"/>
  <c r="J137"/>
  <c r="H138"/>
  <c r="I138"/>
  <c r="J138"/>
  <c r="H139"/>
  <c r="I139"/>
  <c r="J139"/>
  <c r="H140"/>
  <c r="I140"/>
  <c r="J140"/>
  <c r="H141"/>
  <c r="I141"/>
  <c r="J141"/>
  <c r="H142"/>
  <c r="I142"/>
  <c r="J142"/>
  <c r="H143"/>
  <c r="I143"/>
  <c r="J143"/>
  <c r="H144"/>
  <c r="I144"/>
  <c r="J144"/>
  <c r="H145"/>
  <c r="I145"/>
  <c r="J145"/>
  <c r="H146"/>
  <c r="I146"/>
  <c r="J146"/>
  <c r="H147"/>
  <c r="I147"/>
  <c r="J147"/>
  <c r="H148"/>
  <c r="I148"/>
  <c r="J148"/>
  <c r="H149"/>
  <c r="I149"/>
  <c r="J149"/>
  <c r="H150"/>
  <c r="I150"/>
  <c r="J150"/>
  <c r="H151"/>
  <c r="I151"/>
  <c r="J151"/>
  <c r="H152"/>
  <c r="I152"/>
  <c r="J152"/>
  <c r="H153"/>
  <c r="I153"/>
  <c r="J153"/>
  <c r="H154"/>
  <c r="I154"/>
  <c r="J154"/>
  <c r="H155"/>
  <c r="I155"/>
  <c r="J155"/>
  <c r="H156"/>
  <c r="I156"/>
  <c r="J156"/>
  <c r="H157"/>
  <c r="I157"/>
  <c r="J157"/>
  <c r="H158"/>
  <c r="I158"/>
  <c r="J158"/>
  <c r="H159"/>
  <c r="I159"/>
  <c r="J159"/>
  <c r="H160"/>
  <c r="I160"/>
  <c r="J160"/>
  <c r="H161"/>
  <c r="I161"/>
  <c r="J161"/>
  <c r="H162"/>
  <c r="I162"/>
  <c r="J162"/>
  <c r="H163"/>
  <c r="I163"/>
  <c r="J163"/>
  <c r="H164"/>
  <c r="I164"/>
  <c r="J164"/>
  <c r="H165"/>
  <c r="I165"/>
  <c r="J165"/>
  <c r="H166"/>
  <c r="I166"/>
  <c r="J166"/>
  <c r="H167"/>
  <c r="I167"/>
  <c r="J167"/>
  <c r="H168"/>
  <c r="I168"/>
  <c r="J168"/>
  <c r="H169"/>
  <c r="I169"/>
  <c r="J169"/>
  <c r="H170"/>
  <c r="I170"/>
  <c r="J170"/>
  <c r="H171"/>
  <c r="I171"/>
  <c r="J171"/>
  <c r="H172"/>
  <c r="I172"/>
  <c r="J172"/>
  <c r="H173"/>
  <c r="I173"/>
  <c r="J173"/>
  <c r="H174"/>
  <c r="I174"/>
  <c r="J174"/>
  <c r="H175"/>
  <c r="I175"/>
  <c r="J175"/>
  <c r="H176"/>
  <c r="I176"/>
  <c r="J176"/>
  <c r="H177"/>
  <c r="I177"/>
  <c r="J177"/>
  <c r="H178"/>
  <c r="I178"/>
  <c r="J178"/>
  <c r="H179"/>
  <c r="I179"/>
  <c r="J179"/>
  <c r="H180"/>
  <c r="I180"/>
  <c r="J180"/>
  <c r="H181"/>
  <c r="I181"/>
  <c r="J181"/>
  <c r="H182"/>
  <c r="I182"/>
  <c r="J182"/>
  <c r="H183"/>
  <c r="I183"/>
  <c r="J183"/>
  <c r="H184"/>
  <c r="I184"/>
  <c r="J184"/>
  <c r="H185"/>
  <c r="I185"/>
  <c r="J185"/>
  <c r="H186"/>
  <c r="I186"/>
  <c r="J186"/>
  <c r="H187"/>
  <c r="I187"/>
  <c r="J187"/>
  <c r="H188"/>
  <c r="I188"/>
  <c r="J188"/>
  <c r="H189"/>
  <c r="I189"/>
  <c r="J189"/>
  <c r="H190"/>
  <c r="I190"/>
  <c r="J190"/>
  <c r="H191"/>
  <c r="I191"/>
  <c r="J191"/>
  <c r="H192"/>
  <c r="I192"/>
  <c r="J192"/>
  <c r="H193"/>
  <c r="I193"/>
  <c r="J193"/>
  <c r="H194"/>
  <c r="I194"/>
  <c r="J194"/>
  <c r="H195"/>
  <c r="I195"/>
  <c r="J195"/>
  <c r="H196"/>
  <c r="I196"/>
  <c r="J196"/>
  <c r="H197"/>
  <c r="I197"/>
  <c r="J197"/>
  <c r="H198"/>
  <c r="I198"/>
  <c r="J198"/>
  <c r="H199"/>
  <c r="I199"/>
  <c r="J199"/>
  <c r="H200"/>
  <c r="I200"/>
  <c r="J200"/>
  <c r="H201"/>
  <c r="I201"/>
  <c r="J201"/>
  <c r="H202"/>
  <c r="I202"/>
  <c r="J202"/>
  <c r="H203"/>
  <c r="I203"/>
  <c r="J203"/>
  <c r="H204"/>
  <c r="I204"/>
  <c r="J204"/>
  <c r="H205"/>
  <c r="I205"/>
  <c r="J205"/>
  <c r="H206"/>
  <c r="I206"/>
  <c r="J206"/>
  <c r="H207"/>
  <c r="I207"/>
  <c r="J207"/>
  <c r="H208"/>
  <c r="I208"/>
  <c r="J208"/>
  <c r="H209"/>
  <c r="I209"/>
  <c r="J209"/>
  <c r="H210"/>
  <c r="I210"/>
  <c r="J210"/>
  <c r="H211"/>
  <c r="I211"/>
  <c r="J211"/>
  <c r="H212"/>
  <c r="I212"/>
  <c r="J212"/>
  <c r="H213"/>
  <c r="I213"/>
  <c r="J213"/>
  <c r="H214"/>
  <c r="I214"/>
  <c r="J214"/>
  <c r="H215"/>
  <c r="I215"/>
  <c r="J215"/>
  <c r="H216"/>
  <c r="I216"/>
  <c r="J216"/>
  <c r="H217"/>
  <c r="I217"/>
  <c r="J217"/>
  <c r="H218"/>
  <c r="I218"/>
  <c r="J218"/>
  <c r="H219"/>
  <c r="I219"/>
  <c r="J219"/>
  <c r="H220"/>
  <c r="I220"/>
  <c r="J220"/>
  <c r="H221"/>
  <c r="I221"/>
  <c r="J221"/>
  <c r="H222"/>
  <c r="I222"/>
  <c r="J222"/>
  <c r="H223"/>
  <c r="I223"/>
  <c r="J223"/>
  <c r="H224"/>
  <c r="I224"/>
  <c r="J224"/>
  <c r="H225"/>
  <c r="I225"/>
  <c r="J225"/>
  <c r="H226"/>
  <c r="I226"/>
  <c r="J226"/>
  <c r="H227"/>
  <c r="I227"/>
  <c r="J227"/>
  <c r="H228"/>
  <c r="I228"/>
  <c r="J228"/>
  <c r="H229"/>
  <c r="I229"/>
  <c r="J229"/>
  <c r="H230"/>
  <c r="I230"/>
  <c r="J230"/>
  <c r="H231"/>
  <c r="I231"/>
  <c r="J231"/>
  <c r="H232"/>
  <c r="I232"/>
  <c r="J232"/>
  <c r="H233"/>
  <c r="I233"/>
  <c r="J233"/>
  <c r="H234"/>
  <c r="I234"/>
  <c r="J234"/>
  <c r="H235"/>
  <c r="I235"/>
  <c r="J235"/>
  <c r="H236"/>
  <c r="I236"/>
  <c r="J236"/>
  <c r="H237"/>
  <c r="I237"/>
  <c r="J237"/>
  <c r="H238"/>
  <c r="I238"/>
  <c r="J238"/>
  <c r="H239"/>
  <c r="I239"/>
  <c r="J239"/>
  <c r="H240"/>
  <c r="I240"/>
  <c r="J240"/>
  <c r="H241"/>
  <c r="I241"/>
  <c r="J241"/>
  <c r="H242"/>
  <c r="I242"/>
  <c r="J242"/>
  <c r="H243"/>
  <c r="I243"/>
  <c r="J243"/>
  <c r="H244"/>
  <c r="I244"/>
  <c r="J244"/>
  <c r="H245"/>
  <c r="I245"/>
  <c r="J245"/>
  <c r="H246"/>
  <c r="I246"/>
  <c r="J246"/>
  <c r="H247"/>
  <c r="I247"/>
  <c r="J247"/>
  <c r="H248"/>
  <c r="I248"/>
  <c r="J248"/>
  <c r="H249"/>
  <c r="I249"/>
  <c r="J249"/>
  <c r="H250"/>
  <c r="I250"/>
  <c r="J250"/>
  <c r="H251"/>
  <c r="I251"/>
  <c r="J251"/>
  <c r="H252"/>
  <c r="I252"/>
  <c r="J252"/>
  <c r="H253"/>
  <c r="I253"/>
  <c r="J253"/>
  <c r="H254"/>
  <c r="I254"/>
  <c r="J254"/>
  <c r="H255"/>
  <c r="I255"/>
  <c r="J255"/>
  <c r="H256"/>
  <c r="I256"/>
  <c r="J256"/>
  <c r="H257"/>
  <c r="I257"/>
  <c r="J257"/>
  <c r="H258"/>
  <c r="I258"/>
  <c r="J258"/>
  <c r="H259"/>
  <c r="I259"/>
  <c r="J259"/>
  <c r="H260"/>
  <c r="I260"/>
  <c r="J260"/>
  <c r="H261"/>
  <c r="I261"/>
  <c r="J261"/>
  <c r="H262"/>
  <c r="I262"/>
  <c r="J262"/>
  <c r="H263"/>
  <c r="I263"/>
  <c r="J263"/>
  <c r="H264"/>
  <c r="I264"/>
  <c r="J264"/>
  <c r="H265"/>
  <c r="I265"/>
  <c r="J265"/>
  <c r="H266"/>
  <c r="I266"/>
  <c r="J266"/>
  <c r="H267"/>
  <c r="I267"/>
  <c r="J267"/>
  <c r="H268"/>
  <c r="I268"/>
  <c r="J268"/>
  <c r="H269"/>
  <c r="I269"/>
  <c r="J269"/>
  <c r="H270"/>
  <c r="I270"/>
  <c r="J270"/>
  <c r="H271"/>
  <c r="I271"/>
  <c r="J271"/>
  <c r="H272"/>
  <c r="I272"/>
  <c r="J272"/>
  <c r="H273"/>
  <c r="I273"/>
  <c r="J273"/>
  <c r="H274"/>
  <c r="I274"/>
  <c r="J274"/>
  <c r="H275"/>
  <c r="I275"/>
  <c r="J275"/>
  <c r="H276"/>
  <c r="I276"/>
  <c r="J276"/>
  <c r="H277"/>
  <c r="I277"/>
  <c r="J277"/>
  <c r="H278"/>
  <c r="I278"/>
  <c r="J278"/>
  <c r="H279"/>
  <c r="I279"/>
  <c r="J279"/>
  <c r="H280"/>
  <c r="I280"/>
  <c r="J280"/>
  <c r="H281"/>
  <c r="I281"/>
  <c r="J281"/>
  <c r="H282"/>
  <c r="I282"/>
  <c r="J282"/>
  <c r="H283"/>
  <c r="I283"/>
  <c r="J283"/>
  <c r="H284"/>
  <c r="I284"/>
  <c r="J284"/>
  <c r="H285"/>
  <c r="I285"/>
  <c r="J285"/>
  <c r="H286"/>
  <c r="I286"/>
  <c r="J286"/>
  <c r="H287"/>
  <c r="I287"/>
  <c r="J287"/>
  <c r="H288"/>
  <c r="I288"/>
  <c r="J288"/>
  <c r="H289"/>
  <c r="I289"/>
  <c r="J289"/>
  <c r="H290"/>
  <c r="I290"/>
  <c r="J290"/>
  <c r="H291"/>
  <c r="I291"/>
  <c r="J291"/>
  <c r="H292"/>
  <c r="I292"/>
  <c r="J292"/>
  <c r="H293"/>
  <c r="I293"/>
  <c r="J293"/>
  <c r="H294"/>
  <c r="I294"/>
  <c r="J294"/>
  <c r="H295"/>
  <c r="I295"/>
  <c r="J295"/>
  <c r="H296"/>
  <c r="I296"/>
  <c r="J296"/>
  <c r="H297"/>
  <c r="I297"/>
  <c r="J297"/>
  <c r="H298"/>
  <c r="I298"/>
  <c r="J298"/>
  <c r="H299"/>
  <c r="I299"/>
  <c r="J299"/>
  <c r="H300"/>
  <c r="I300"/>
  <c r="J300"/>
  <c r="H301"/>
  <c r="I301"/>
  <c r="J301"/>
  <c r="H302"/>
  <c r="I302"/>
  <c r="J302"/>
  <c r="H303"/>
  <c r="I303"/>
  <c r="J303"/>
  <c r="H304"/>
  <c r="I304"/>
  <c r="J304"/>
  <c r="H305"/>
  <c r="I305"/>
  <c r="J305"/>
  <c r="H306"/>
  <c r="I306"/>
  <c r="J306"/>
  <c r="H307"/>
  <c r="I307"/>
  <c r="J307"/>
  <c r="H308"/>
  <c r="I308"/>
  <c r="J308"/>
  <c r="H309"/>
  <c r="I309"/>
  <c r="J309"/>
  <c r="H310"/>
  <c r="I310"/>
  <c r="J310"/>
  <c r="H311"/>
  <c r="I311"/>
  <c r="J311"/>
  <c r="H312"/>
  <c r="I312"/>
  <c r="J312"/>
  <c r="H313"/>
  <c r="I313"/>
  <c r="J313"/>
  <c r="H314"/>
  <c r="I314"/>
  <c r="J314"/>
  <c r="H315"/>
  <c r="I315"/>
  <c r="J315"/>
  <c r="H316"/>
  <c r="I316"/>
  <c r="J316"/>
  <c r="H317"/>
  <c r="I317"/>
  <c r="J317"/>
  <c r="H318"/>
  <c r="I318"/>
  <c r="J318"/>
  <c r="H319"/>
  <c r="I319"/>
  <c r="J319"/>
  <c r="H320"/>
  <c r="I320"/>
  <c r="J320"/>
  <c r="H321"/>
  <c r="I321"/>
  <c r="J321"/>
  <c r="H322"/>
  <c r="I322"/>
  <c r="J322"/>
  <c r="H323"/>
  <c r="I323"/>
  <c r="J323"/>
  <c r="H324"/>
  <c r="I324"/>
  <c r="J324"/>
  <c r="H49"/>
  <c r="J49"/>
  <c r="I49"/>
  <c r="M17" i="1" l="1"/>
  <c r="N14" s="1"/>
  <c r="L11"/>
  <c r="L14"/>
  <c r="L17"/>
  <c r="L13"/>
  <c r="L16"/>
  <c r="N13" l="1"/>
  <c r="N11"/>
  <c r="N17"/>
  <c r="N12"/>
  <c r="N16"/>
  <c r="N15"/>
</calcChain>
</file>

<file path=xl/sharedStrings.xml><?xml version="1.0" encoding="utf-8"?>
<sst xmlns="http://schemas.openxmlformats.org/spreadsheetml/2006/main" count="3231" uniqueCount="418">
  <si>
    <t>ÀREA METROPOLITANA DE BARCELONA - Participants totals</t>
  </si>
  <si>
    <t>Agrupació de convocatòries SOC</t>
  </si>
  <si>
    <t>Nom Convocatòria</t>
  </si>
  <si>
    <t>Total general</t>
  </si>
  <si>
    <t>Programes de formació professional per a l'ocupació</t>
  </si>
  <si>
    <t>Acord Marc de la Indústria Turística</t>
  </si>
  <si>
    <t>Acord Marc de la Indústria Turística 2016</t>
  </si>
  <si>
    <t>Acord Marc de la Indústria Turística 2017</t>
  </si>
  <si>
    <t>CIFO Exercici 2017</t>
  </si>
  <si>
    <t>CIFO Extraordinaria CS 2016</t>
  </si>
  <si>
    <t>CIFO Extraordinaria CS 2017</t>
  </si>
  <si>
    <t>CIFO Pluriennal 2016-2017</t>
  </si>
  <si>
    <t>Conveni Aprèn.cat 2016</t>
  </si>
  <si>
    <t>Fem Ocupació per a Joves 2016</t>
  </si>
  <si>
    <t>Fem Ocupació per a Joves 2016 - CP</t>
  </si>
  <si>
    <t>FOAP 2016 - Formació d'oferta en àrees prioritàries</t>
  </si>
  <si>
    <t>FOAP 2017 - Formació d'oferta en àrees prioritàries</t>
  </si>
  <si>
    <t>Forma i Insereix 2015 Línia 1</t>
  </si>
  <si>
    <t>Forma i Insereix 2016 Línia 1 - FI 2016</t>
  </si>
  <si>
    <t>Forma i Insereix 2017 Línia 1 - FI 2017</t>
  </si>
  <si>
    <t>Formació amb compromís de contractació 2016 - FCC 2016</t>
  </si>
  <si>
    <t>Formació amb compromís de contractació 2017 - FCC 2017</t>
  </si>
  <si>
    <t>Formació de certificats de professionalitat no finançats amb fons públics-2016</t>
  </si>
  <si>
    <t>Formació de certificats de professionalitat no finançats amb fons públics-2017</t>
  </si>
  <si>
    <t>Accions formatives en el marc 30 Plus*</t>
  </si>
  <si>
    <t>30 Plus 2016</t>
  </si>
  <si>
    <t>30 Plus 2016 - CP</t>
  </si>
  <si>
    <t>30 Plus 2017</t>
  </si>
  <si>
    <t>Accions formatives en el marc del Conveni nou CIRE*</t>
  </si>
  <si>
    <t>Conveni nou CIRE 2015-2020 FSE_CP 2017</t>
  </si>
  <si>
    <t>Conveni nou CIRE 2015-2020 Garantia Juvenil CP 2017</t>
  </si>
  <si>
    <t>Accions formatives en el marc del Programa de Garantia Juvenil*</t>
  </si>
  <si>
    <t>GJ Noves Oportunitats 2015 Coneixements i habilitats</t>
  </si>
  <si>
    <t>GJ Noves Oportunitats 2015 Formació a Mida</t>
  </si>
  <si>
    <t>GJ Noves Oportunitats 2015 Formació Catàleg i Certificats de Professionalitat</t>
  </si>
  <si>
    <t>GJ Programa Integrals 2017 Catàleg i Certificats de Professionalitat</t>
  </si>
  <si>
    <t>GJ Programa Integrals 2017 Formació a Mida</t>
  </si>
  <si>
    <t>GJ Projectes Singulars 2016 Catàleg i Certificats de Professionalitat</t>
  </si>
  <si>
    <t>GJ Projectes Singulars 2016 Formació Mida</t>
  </si>
  <si>
    <t>Joves per l'Ocupació 2016</t>
  </si>
  <si>
    <t>Joves per l'Ocupació 2016 - CP</t>
  </si>
  <si>
    <t>Accions formatives en el marc del Programa de Treball i Formació*</t>
  </si>
  <si>
    <t>Programa Treball i formació 2016 - Accions formatives transversals</t>
  </si>
  <si>
    <t>Programa Treball i formació 2016 - Certificat professionalitat i catàleg</t>
  </si>
  <si>
    <t>Accions formatives en el marc de Programes Integrals persones desocupades de llarga durada majors de 30 anys*</t>
  </si>
  <si>
    <t>Programes Integrals persones desocupades de llarga durada majors de 30 anys 2017. Especialitats a mida</t>
  </si>
  <si>
    <t>Programes Integrals persones desocupades de llarga durada majors de 30 anys 2017. Especialitats Catàleg</t>
  </si>
  <si>
    <t>Municipi</t>
  </si>
  <si>
    <t>BADALONA</t>
  </si>
  <si>
    <t>Total Badalona</t>
  </si>
  <si>
    <t>BADIA DEL VALLES</t>
  </si>
  <si>
    <t>Total Badia del Vallès</t>
  </si>
  <si>
    <t>BARBERA DEL VALLES</t>
  </si>
  <si>
    <t>Total Barberà del Vallès</t>
  </si>
  <si>
    <t>BARCELONA</t>
  </si>
  <si>
    <t>Total Barcelona</t>
  </si>
  <si>
    <t>CASTELLBISBAL</t>
  </si>
  <si>
    <t>Total Castellbisbal</t>
  </si>
  <si>
    <t>CASTELLDEFELS</t>
  </si>
  <si>
    <t>Total Castelldefels</t>
  </si>
  <si>
    <t>CERDANYOLA DEL VALLES</t>
  </si>
  <si>
    <t>Total Cerdanyola del Vallès</t>
  </si>
  <si>
    <t>CORNELLA DE LLOBREGAT</t>
  </si>
  <si>
    <t>Total Cornellà de Llobregat</t>
  </si>
  <si>
    <t>ESPLUGUES DE LLOBREGAT</t>
  </si>
  <si>
    <t>Total Esplugues de Llobregat</t>
  </si>
  <si>
    <t>GAVA</t>
  </si>
  <si>
    <t>Total Gavà</t>
  </si>
  <si>
    <t>HOSPITALET DE LLOBREGAT, L'</t>
  </si>
  <si>
    <t>Total L'Hospitalet de Llobregat</t>
  </si>
  <si>
    <t>MOLINS DE REI</t>
  </si>
  <si>
    <t>Total Molins de Rei</t>
  </si>
  <si>
    <t>MONTCADA I REIXAC</t>
  </si>
  <si>
    <t>Total Montcada i Reixac</t>
  </si>
  <si>
    <t>MONTGAT</t>
  </si>
  <si>
    <t>Total Montgat</t>
  </si>
  <si>
    <t>PALLEJA</t>
  </si>
  <si>
    <t>Total Pallejà</t>
  </si>
  <si>
    <t>PRAT DE LLOBREGAT, EL</t>
  </si>
  <si>
    <t>Total El Prat de Llobregat</t>
  </si>
  <si>
    <t>RIPOLLET</t>
  </si>
  <si>
    <t>Total Ripollet</t>
  </si>
  <si>
    <t>SANT ADRIA DE BESOS</t>
  </si>
  <si>
    <t>Total Sant Adrià de Besos</t>
  </si>
  <si>
    <t>SANT ANDREU DE LA BARCA</t>
  </si>
  <si>
    <t>Total Sant Andreu de la Barca</t>
  </si>
  <si>
    <t>SANT BOI DE LLOBREGAT</t>
  </si>
  <si>
    <t>Total Sant Boi de Llobregat</t>
  </si>
  <si>
    <t>SANT CUGAT DEL VALLES</t>
  </si>
  <si>
    <t>Total Sant Cugat del Vallès</t>
  </si>
  <si>
    <t>SANT FELIU DE LLOBREGAT</t>
  </si>
  <si>
    <t>Total Sant Feliu de Llobregat</t>
  </si>
  <si>
    <t>SANT JOAN DESPI</t>
  </si>
  <si>
    <t>Total Sant Joan Despí</t>
  </si>
  <si>
    <t>SANT JUST DESVERN</t>
  </si>
  <si>
    <t>Total Sant Just Desvern</t>
  </si>
  <si>
    <t>SANT VICENÇ DELS HORTS</t>
  </si>
  <si>
    <t>Total Sant Vicenç dels Horts</t>
  </si>
  <si>
    <t>SANTA COLOMA DE GRAMENET</t>
  </si>
  <si>
    <t>Total Santa Coloma de Gramenet</t>
  </si>
  <si>
    <t>VILADECANS</t>
  </si>
  <si>
    <t>Total Viladencas</t>
  </si>
  <si>
    <t>* Programes que combinen més d’un servei ocupacional, entre ells el de formació professional per a l’ocupació.</t>
  </si>
  <si>
    <t>Font: Dades GIA.</t>
  </si>
  <si>
    <t>ÀREA METROPOLITANA DE BARCELONA - Participants segons sexe</t>
  </si>
  <si>
    <t>Sexe</t>
  </si>
  <si>
    <t>Dona</t>
  </si>
  <si>
    <t xml:space="preserve"> Home</t>
  </si>
  <si>
    <t>ÀREA METROPOLITANA DE BARCELONA - Participants segons edat</t>
  </si>
  <si>
    <t>Grups edat</t>
  </si>
  <si>
    <t>16-19</t>
  </si>
  <si>
    <t>20-24</t>
  </si>
  <si>
    <t>25-29</t>
  </si>
  <si>
    <t>31-34</t>
  </si>
  <si>
    <t>35-39</t>
  </si>
  <si>
    <t>40-49</t>
  </si>
  <si>
    <t>50-59</t>
  </si>
  <si>
    <t>60-64</t>
  </si>
  <si>
    <t>≥ 65</t>
  </si>
  <si>
    <t>ÀREA METROPOLITANA DE BARCELONA - Participants segons especialitats</t>
  </si>
  <si>
    <t>NOM_FAMILIA_ESPECIALITAT</t>
  </si>
  <si>
    <t>Activitats físiques i esportives</t>
  </si>
  <si>
    <t>Administració i gestió</t>
  </si>
  <si>
    <t>Administració i oficines</t>
  </si>
  <si>
    <t>Agrària</t>
  </si>
  <si>
    <t>Arts gràfiques</t>
  </si>
  <si>
    <t>Arts i artesania</t>
  </si>
  <si>
    <t>Comerç</t>
  </si>
  <si>
    <t>Comerç i marqueting</t>
  </si>
  <si>
    <t>Edificació i obra civil</t>
  </si>
  <si>
    <t>Electricitat i electrònica</t>
  </si>
  <si>
    <t>Energia i aigua</t>
  </si>
  <si>
    <t>Fabricació mecànica</t>
  </si>
  <si>
    <t>Formació complementària</t>
  </si>
  <si>
    <t>Hostaleria i turisme</t>
  </si>
  <si>
    <t>Imatge i so</t>
  </si>
  <si>
    <t>Imatge personal</t>
  </si>
  <si>
    <t>Indústria alimentària</t>
  </si>
  <si>
    <t>Informació i manifest. artístiques</t>
  </si>
  <si>
    <t>Informàtica i comunicacions</t>
  </si>
  <si>
    <t>Instal·lació i manteniment</t>
  </si>
  <si>
    <t>Química</t>
  </si>
  <si>
    <t>Sanitat</t>
  </si>
  <si>
    <t>Seguretat i medi ambient</t>
  </si>
  <si>
    <t>Serveis a la comunitat i persones</t>
  </si>
  <si>
    <t>Serveis socioculturals i a la comunitat</t>
  </si>
  <si>
    <t>Tèxtil, confecció i pell</t>
  </si>
  <si>
    <t>Transport i manteniment de vehicles</t>
  </si>
  <si>
    <t>Turisme i hosteleria</t>
  </si>
  <si>
    <t>Indústries extractives</t>
  </si>
  <si>
    <t>Sense especificar</t>
  </si>
  <si>
    <t>ÀREA METROPOLITANA DE BARCELONA - Participants segons estudis</t>
  </si>
  <si>
    <t>Nivell d'estudis</t>
  </si>
  <si>
    <t>Sense estudis</t>
  </si>
  <si>
    <t>Estudis primaris complets</t>
  </si>
  <si>
    <t>Estudis primaris incomplets</t>
  </si>
  <si>
    <t>Primera etapa d'educació secundària amb títol de draduat escolar o equivalent</t>
  </si>
  <si>
    <t>Primera etapa d'educació secundària sense títol de graduat escolar o equivalent</t>
  </si>
  <si>
    <t>Ensenyament per a la formació i inserció laboral que precisen d'una formació professional de grau superior per a la seva realització (més de 300 hores)</t>
  </si>
  <si>
    <t>Ensenyaments de batxillerat</t>
  </si>
  <si>
    <t>Ensenyaments de grau mitjà de formació professional específica, arts plàstiques i disseny i esportives</t>
  </si>
  <si>
    <t>Ensenyaments de grau mitjà de música i dansa</t>
  </si>
  <si>
    <t>Ensenyaments per a la foramció i inserció laboral que precisen d'una titulació d'estudis secundaris de 2a etapa per a la seva realització (més de 300 hores)</t>
  </si>
  <si>
    <t>Ensenyaments universitaris de grau</t>
  </si>
  <si>
    <t>Ensenyaments universitaris de primer cicle i equivalents o persones que han aprovat 3 cursos complets d'una llicenciatura o crèdits equivalents (diplomats)</t>
  </si>
  <si>
    <t>Estudis oficials d'especialització professional</t>
  </si>
  <si>
    <t>Programes per a la formació i inserció laboral que no precisen d'una titulació acadèmica de la 1a etapa de secundària per a la seva realització (més de 300 hores)</t>
  </si>
  <si>
    <t>Programes per a la formació i inserció laboral que precisen d'una titulació d'estudis secundaris de primera etapa per a la seva realització (més de 300 hores)</t>
  </si>
  <si>
    <t>Enseyaments de grau superior de formació professional específica i equivalents, arts plàstiques i disseny i esportives</t>
  </si>
  <si>
    <t>Títols propis de les universitats i altres ensenyaments que precisen del títol de batxillerat (2 i més anys)</t>
  </si>
  <si>
    <t>Ensenyaments universitaris oficials de màster</t>
  </si>
  <si>
    <t>Enseyaments universitaris de 1r i 2n cicle, de només segon cicle i equivalents (llicenciats)</t>
  </si>
  <si>
    <t>Doctorat universitari</t>
  </si>
  <si>
    <t>AMB</t>
  </si>
  <si>
    <t>Total</t>
  </si>
  <si>
    <t>Resta AMB</t>
  </si>
  <si>
    <t>Barcelona</t>
  </si>
  <si>
    <t>Resta de programes</t>
  </si>
  <si>
    <t>Dones</t>
  </si>
  <si>
    <t>Homes</t>
  </si>
  <si>
    <t xml:space="preserve">Homes </t>
  </si>
  <si>
    <t>total</t>
  </si>
  <si>
    <t>Estudis  ESO o inferior</t>
  </si>
  <si>
    <t>Batxillerat</t>
  </si>
  <si>
    <t>CFGM</t>
  </si>
  <si>
    <t>CFGS</t>
  </si>
  <si>
    <t>Universitaris</t>
  </si>
  <si>
    <t xml:space="preserve">Barcelona </t>
  </si>
  <si>
    <t>PFPO</t>
  </si>
  <si>
    <t>%</t>
  </si>
  <si>
    <t>Participants</t>
  </si>
  <si>
    <t>ANUARI DE LA FORMACIÓ PROFESSIONAL A BARCELONA 
I A L'ÀREA METROPOLITANA 
DE BARCELONA, 2017</t>
  </si>
  <si>
    <r>
      <t>1. FP per l'ocupació
2</t>
    </r>
    <r>
      <rPr>
        <b/>
        <sz val="26"/>
        <color theme="5" tint="-0.249977111117893"/>
        <rFont val="Calibri"/>
        <family val="2"/>
        <scheme val="minor"/>
      </rPr>
      <t>.1.  per a persones desocupades</t>
    </r>
  </si>
  <si>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</si>
  <si>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</si>
  <si>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</si>
  <si>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</si>
  <si>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</si>
  <si>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</si>
  <si>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</si>
  <si>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</si>
  <si>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</si>
  <si>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</si>
  <si>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</si>
  <si>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</si>
  <si>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</si>
  <si>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</si>
  <si>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</si>
  <si>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</si>
  <si>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t>Tornar a l'índex</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</si>
  <si>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</si>
  <si>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</si>
  <si>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</si>
  <si>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</si>
  <si>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</si>
  <si>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</si>
  <si>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</si>
  <si>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</si>
  <si>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</si>
  <si>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</si>
  <si>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</si>
  <si>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</si>
  <si>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</si>
  <si>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</si>
  <si>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</si>
  <si>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</si>
  <si>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</si>
  <si>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</si>
  <si>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</si>
  <si>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</si>
  <si>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</si>
  <si>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</si>
  <si>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</si>
  <si>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</si>
  <si>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</si>
  <si>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</si>
  <si>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</si>
  <si>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</si>
  <si>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</si>
  <si>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</si>
  <si>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</si>
  <si>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</si>
  <si>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</si>
  <si>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</si>
  <si>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</si>
  <si>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</si>
  <si>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</si>
  <si>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</si>
  <si>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</si>
  <si>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</si>
  <si>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</si>
  <si>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</si>
  <si>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</si>
  <si>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</si>
  <si>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</si>
  <si>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</si>
  <si>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</si>
  <si>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</si>
  <si>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</si>
  <si>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</si>
  <si>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</si>
  <si>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</si>
  <si>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</si>
  <si>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</si>
  <si>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</si>
  <si>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</si>
  <si>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</si>
  <si>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</si>
  <si>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</si>
  <si>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</si>
  <si>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</si>
  <si>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</si>
  <si>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</si>
  <si>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</si>
  <si>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</si>
  <si>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</si>
  <si>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</si>
  <si>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</si>
  <si>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</si>
  <si>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</si>
  <si>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</si>
  <si>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</si>
  <si>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</si>
  <si>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</si>
  <si>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</si>
  <si>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</si>
  <si>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</si>
  <si>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</si>
  <si>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</si>
  <si>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</si>
  <si>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</si>
  <si>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</si>
  <si>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</si>
  <si>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</si>
  <si>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</si>
  <si>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</si>
  <si>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</si>
  <si>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</si>
  <si>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</si>
  <si>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</si>
  <si>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</si>
  <si>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</si>
  <si>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</si>
  <si>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</si>
  <si>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</si>
  <si>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</si>
  <si>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</si>
  <si>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</si>
  <si>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</si>
  <si>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</si>
  <si>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</si>
  <si>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</si>
  <si>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</si>
  <si>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</si>
  <si>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</si>
  <si>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</si>
  <si>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</si>
  <si>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</si>
  <si>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</si>
  <si>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</si>
  <si>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</si>
  <si>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</si>
  <si>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</si>
  <si>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</si>
  <si>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</si>
  <si>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</si>
  <si>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</si>
  <si>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</si>
  <si>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</si>
  <si>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</si>
  <si>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</si>
  <si>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</si>
  <si>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</si>
  <si>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</si>
  <si>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</si>
  <si>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</si>
  <si>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</si>
  <si>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</si>
  <si>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</si>
  <si>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</si>
  <si>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</si>
  <si>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</si>
  <si>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</si>
  <si>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</si>
  <si>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</si>
  <si>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</si>
  <si>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</si>
  <si>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</si>
  <si>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</si>
  <si>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</si>
  <si>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</si>
  <si>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</si>
  <si>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</si>
  <si>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</si>
  <si>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</si>
  <si>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</si>
  <si>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</si>
  <si>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</si>
  <si>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</si>
  <si>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</si>
  <si>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</si>
  <si>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</si>
  <si>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</si>
  <si>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</si>
  <si>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</si>
  <si>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</si>
  <si>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</si>
  <si>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</si>
  <si>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</si>
  <si>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</si>
  <si>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</si>
  <si>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</si>
  <si>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</si>
  <si>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</si>
  <si>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</si>
  <si>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</si>
  <si>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</si>
  <si>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</si>
  <si>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</si>
  <si>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</si>
  <si>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</si>
  <si>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</si>
  <si>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</si>
  <si>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</si>
  <si>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</si>
  <si>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</si>
  <si>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</si>
  <si>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</si>
  <si>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</si>
  <si>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</si>
  <si>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</si>
  <si>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</si>
  <si>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</si>
  <si>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</si>
  <si>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</si>
  <si>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</si>
  <si>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</si>
  <si>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</si>
  <si>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</si>
  <si>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Accions formatives en el marc 30 Plus</t>
  </si>
  <si>
    <t>Programes formatius</t>
  </si>
  <si>
    <t>Accions formatives en el marc del Conveni nou CIRE</t>
  </si>
  <si>
    <t>Accions formatives en el marc del Programa de Garantia Juvenil</t>
  </si>
  <si>
    <t>Accions formatives en el marc del Programa de Treball i Formació</t>
  </si>
  <si>
    <t>Accions formatives en el marc de Programes Integrals persones desocupades de llarga durada majors de 30 anys</t>
  </si>
  <si>
    <t>Font: elaboració pròpia a partir de les dades del Servei públic d'ocupació de Catalunya.</t>
  </si>
  <si>
    <t xml:space="preserve">L'any 2017un total de 41.781 persones van cursar algu tipus d'aquesta formació a l'AMB, d'aquest, 32.834 van participar en programes específics de formació professional per a l'ocupació, i 8.947 dels programes mixtes. A la ciutat de Barcelona van participar 19.767 persones en les accions formatives adreçades a persones en situació d'atur, això representa el 47% del total de participants a l'AMB. </t>
  </si>
  <si>
    <t>En canvi, la participació de la dona és inferior a la dels homes en el bloc de programes mixtes: un 42,5% de dones, front un 57,5% d’homes pel conjunt de l’AMB. Com en el cas anterior, la presència de població femenina és major a la ciutat de Barcelona, si bé tampoc hi és majoritària (45%), que no pas a la resta de l’AMB (38%). Podem pensar, en la línia que argumentàvem l’any passat, que el major índex d’abandonament escolar entre la població masculina n’és un dels principals factors explicatius.</t>
  </si>
  <si>
    <t>Pel que fa a l’edat, cal destacar, en primer lloc, el caràcter transversal d’aquest tipus de formació, en tant que l’edat de l’alumnat matriculat comprèn tot el ventall de persones en edat laboral, entre els 16 i els 65 anys, fet que ens permet afirmar que es compleix un dels seus principals objectius. No obstant, s’aprecien diferències significatives segons el tipus de programa: en els programes específics de formació professional per a l’ocupació, les franges majoritàries corresponen a les edats compreses entre els 40 i els 60 anys, que representen un de cada dues persones inscrites en aquest tipus de cursos. Per contra, en la resta de programes, s’aprecia un perfil força més jove, de manera que dos de cada tres alumnes són menors de 30 anys. Això és causat, sobretot, pel gran pes que tenen els programes de garantia juvenil, amb un gruix molt important d’alumnat menor de 25 anys, mentre que altres formacions, amb major presència d’alumnat major de 30 anys (accions formatives en el marc 30 Plus*, el Programa de Treball i Formació o els Programes Integrals persones desocupades de llarga durada majors de 30 anys), tenen un menor nombre d’inscrits. Finalment, cal destacar que no s’observen diferències significat en quant al perfil de l’alumnat per edat entre Barcelona i el conjunt de l’AMB.</t>
  </si>
  <si>
    <t xml:space="preserve">Resta de programes </t>
  </si>
  <si>
    <t>Programes de formació professional per a l'ocupació (PFPO)</t>
  </si>
  <si>
    <t>El nivell d’estudis amb els quals els participants accedeixen a les diferents iniciatives de formació professional per a l’ocupació, s’observa que el 51% de les persones participants tenen estudis obligatoris i/o sense finalitzar, si bé és destacable que un 14% de les persones inscrites tenen estudis universitaris. Igualment, cal fer notar que, en termes generals, el nivells d’estudis de l’alumnat de la ciutat de Barcelona és superior al de la resta de l’AMB. Igualment, s’aprecien diferències importants pel que fa al tipus de programes: el nivell d’estudis dels participants en els específics de formació professional per a l’ocupació és sensiblement més elevat que el de la resta de programes. Una dada és força il•lustrativa d’aquest fet: en el primer tipus de programes, el 45% de l’alumnat té com a màxim estudis d’ESO o inferior; en el cas de la resta de programes, aquest percentatge s’eleva fins al 72%.</t>
  </si>
  <si>
    <t xml:space="preserve">Com ja s’observava en el cas dels cursos de formació contínua dirigida a persones aturades, l’elecció formativa de l’alumnat segons la família pro¬fessional reflecteix, en termes generals un major nombre d’alumnat en certes famílies del sector dels serveis. Aquest fet és molt notable en els programes específics de formació professional per a l’ocupació, en què les famílies professionals amb un major nombre de persones inscrites són Serveis socioculturals i a la comunitat (23% sobre el total), Administració i gestió (18%), i Comerç i màrqueting (amb un 10%).
En el cas de la resta de programes, aquesta mateixa tendència també es repeteix, si bé s’observen algunes petites diferències: en primer lloc, la família més representada no pertany al sector dels serveis, sinó a l’industrial (Indústries extractives, 14%), i, en segon lloc, hi ha una distribució més homogènia de l’alumnat entre famílies professionals (6 famílies sobrepassen el 9% del total d’alumnes inscrits).
</t>
  </si>
  <si>
    <t>2.2.1 Persones beneficiàries dels programes del SOC. 2017. AMB</t>
  </si>
  <si>
    <t>2.2.1 Persones beneficiàries dels programes del SOC per sexe. 2017</t>
  </si>
  <si>
    <t>2.2.3 Persones beneficiàries dels programes del SOC per edat. 2017</t>
  </si>
  <si>
    <t>2.2.4 Persones beneficiàries dels programes del SOC per estudis. 2017. AMB</t>
  </si>
  <si>
    <t>2.2.5 Persones beneficiàries dels programes del SOC per família professional. 2017. AMB</t>
  </si>
</sst>
</file>

<file path=xl/styles.xml><?xml version="1.0" encoding="utf-8"?>
<styleSheet xmlns="http://schemas.openxmlformats.org/spreadsheetml/2006/main">
  <numFmts count="2">
    <numFmt numFmtId="43" formatCode="_-* #,##0.00\ _€_-;\-* #,##0.00\ _€_-;_-* &quot;-&quot;??\ _€_-;_-@_-"/>
    <numFmt numFmtId="164" formatCode="_-* #,##0\ _€_-;\-* #,##0\ _€_-;_-* &quot;-&quot;??\ _€_-;_-@_-"/>
  </numFmts>
  <fonts count="26">
    <font>
      <sz val="11"/>
      <color theme="1"/>
      <name val="Calibri"/>
      <family val="2"/>
      <scheme val="minor"/>
    </font>
    <font>
      <sz val="11"/>
      <color rgb="FF006100"/>
      <name val="Calibri"/>
      <family val="2"/>
      <scheme val="minor"/>
    </font>
    <font>
      <b/>
      <sz val="11"/>
      <color theme="1"/>
      <name val="Calibri"/>
      <family val="2"/>
      <scheme val="minor"/>
    </font>
    <font>
      <b/>
      <sz val="11"/>
      <color theme="4"/>
      <name val="Calibri"/>
      <family val="2"/>
      <scheme val="minor"/>
    </font>
    <font>
      <sz val="11"/>
      <color theme="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1"/>
      <color theme="5" tint="-0.249977111117893"/>
      <name val="Calibri"/>
      <family val="2"/>
      <scheme val="minor"/>
    </font>
    <font>
      <b/>
      <sz val="16"/>
      <color theme="1"/>
      <name val="Calibri"/>
      <family val="2"/>
      <scheme val="minor"/>
    </font>
    <font>
      <b/>
      <sz val="12"/>
      <color theme="5" tint="-0.249977111117893"/>
      <name val="Calibri"/>
      <family val="2"/>
      <scheme val="minor"/>
    </font>
    <font>
      <u/>
      <sz val="11"/>
      <color theme="10"/>
      <name val="Calibri"/>
      <family val="2"/>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1"/>
      <name val="Calibri"/>
      <family val="2"/>
      <scheme val="minor"/>
    </font>
    <font>
      <sz val="12"/>
      <color theme="1"/>
      <name val="Calibri"/>
      <family val="2"/>
    </font>
    <font>
      <sz val="11"/>
      <color rgb="FF1F497D"/>
      <name val="Calibri"/>
      <family val="2"/>
      <scheme val="minor"/>
    </font>
    <font>
      <sz val="14"/>
      <color theme="1"/>
      <name val="Calibri"/>
      <family val="2"/>
      <scheme val="minor"/>
    </font>
    <font>
      <b/>
      <sz val="14"/>
      <color theme="5" tint="-0.249977111117893"/>
      <name val="Calibri"/>
      <family val="2"/>
      <scheme val="minor"/>
    </font>
  </fonts>
  <fills count="6">
    <fill>
      <patternFill patternType="none"/>
    </fill>
    <fill>
      <patternFill patternType="gray125"/>
    </fill>
    <fill>
      <patternFill patternType="solid">
        <fgColor rgb="FFC6EFCE"/>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hair">
        <color theme="4"/>
      </bottom>
      <diagonal/>
    </border>
    <border>
      <left/>
      <right/>
      <top style="hair">
        <color theme="4"/>
      </top>
      <bottom style="hair">
        <color theme="4"/>
      </bottom>
      <diagonal/>
    </border>
    <border>
      <left/>
      <right/>
      <top style="hair">
        <color theme="4"/>
      </top>
      <bottom/>
      <diagonal/>
    </border>
    <border>
      <left/>
      <right/>
      <top/>
      <bottom style="hair">
        <color theme="0"/>
      </bottom>
      <diagonal/>
    </border>
    <border>
      <left/>
      <right/>
      <top style="hair">
        <color theme="4"/>
      </top>
      <bottom style="thin">
        <color indexed="64"/>
      </bottom>
      <diagonal/>
    </border>
    <border>
      <left style="medium">
        <color indexed="64"/>
      </left>
      <right/>
      <top style="medium">
        <color indexed="64"/>
      </top>
      <bottom style="hair">
        <color theme="4"/>
      </bottom>
      <diagonal/>
    </border>
    <border>
      <left/>
      <right/>
      <top style="medium">
        <color indexed="64"/>
      </top>
      <bottom style="hair">
        <color theme="4"/>
      </bottom>
      <diagonal/>
    </border>
    <border>
      <left/>
      <right style="medium">
        <color indexed="64"/>
      </right>
      <top style="medium">
        <color indexed="64"/>
      </top>
      <bottom style="hair">
        <color theme="4"/>
      </bottom>
      <diagonal/>
    </border>
    <border>
      <left style="medium">
        <color indexed="64"/>
      </left>
      <right/>
      <top style="hair">
        <color theme="4"/>
      </top>
      <bottom style="hair">
        <color theme="4"/>
      </bottom>
      <diagonal/>
    </border>
    <border>
      <left/>
      <right style="medium">
        <color indexed="64"/>
      </right>
      <top style="hair">
        <color theme="4"/>
      </top>
      <bottom style="hair">
        <color theme="4"/>
      </bottom>
      <diagonal/>
    </border>
    <border>
      <left style="medium">
        <color indexed="6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theme="5" tint="-0.24994659260841701"/>
      </top>
      <bottom/>
      <diagonal/>
    </border>
    <border>
      <left/>
      <right/>
      <top/>
      <bottom style="medium">
        <color theme="5" tint="-0.2499465926084170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1" fillId="2" borderId="0" applyNumberFormat="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5" fillId="0" borderId="0" applyNumberFormat="0" applyFill="0" applyBorder="0" applyAlignment="0" applyProtection="0">
      <alignment vertical="top"/>
      <protection locked="0"/>
    </xf>
  </cellStyleXfs>
  <cellXfs count="152">
    <xf numFmtId="0" fontId="0" fillId="0" borderId="0" xfId="0"/>
    <xf numFmtId="0" fontId="3" fillId="0" borderId="0" xfId="0" applyFont="1" applyAlignment="1">
      <alignment horizontal="left" vertical="center"/>
    </xf>
    <xf numFmtId="0" fontId="2" fillId="0" borderId="0" xfId="0" applyFont="1"/>
    <xf numFmtId="0" fontId="2" fillId="0" borderId="0" xfId="0" applyFont="1" applyAlignment="1">
      <alignment horizontal="left" vertical="center" wrapText="1"/>
    </xf>
    <xf numFmtId="0" fontId="0" fillId="0" borderId="1" xfId="0" applyBorder="1"/>
    <xf numFmtId="3" fontId="2" fillId="0" borderId="1" xfId="0" applyNumberFormat="1" applyFont="1" applyBorder="1"/>
    <xf numFmtId="0" fontId="0" fillId="0" borderId="2" xfId="0" applyBorder="1"/>
    <xf numFmtId="3" fontId="2" fillId="0" borderId="2" xfId="0" applyNumberFormat="1" applyFont="1" applyBorder="1"/>
    <xf numFmtId="0" fontId="0" fillId="0" borderId="3" xfId="0" applyBorder="1"/>
    <xf numFmtId="3" fontId="2" fillId="0" borderId="3" xfId="0" applyNumberFormat="1" applyFont="1" applyBorder="1"/>
    <xf numFmtId="0" fontId="2" fillId="3" borderId="0" xfId="0" applyFont="1" applyFill="1"/>
    <xf numFmtId="3" fontId="2" fillId="3" borderId="0" xfId="0" applyNumberFormat="1" applyFont="1" applyFill="1"/>
    <xf numFmtId="0" fontId="2" fillId="0" borderId="2" xfId="0" applyFont="1" applyBorder="1" applyAlignment="1">
      <alignment vertical="center"/>
    </xf>
    <xf numFmtId="0" fontId="2" fillId="3" borderId="2" xfId="0" applyFont="1" applyFill="1" applyBorder="1" applyAlignment="1">
      <alignment vertical="center"/>
    </xf>
    <xf numFmtId="0" fontId="2" fillId="3" borderId="2" xfId="0" applyFont="1" applyFill="1" applyBorder="1"/>
    <xf numFmtId="3" fontId="2" fillId="3" borderId="2" xfId="0" applyNumberFormat="1" applyFont="1" applyFill="1" applyBorder="1"/>
    <xf numFmtId="0" fontId="2" fillId="3" borderId="2"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xf numFmtId="0" fontId="2" fillId="3" borderId="3" xfId="0" applyFont="1" applyFill="1" applyBorder="1" applyAlignment="1">
      <alignment wrapText="1"/>
    </xf>
    <xf numFmtId="0" fontId="2" fillId="3" borderId="3" xfId="0" applyFont="1" applyFill="1" applyBorder="1"/>
    <xf numFmtId="3" fontId="2" fillId="3" borderId="3" xfId="0" applyNumberFormat="1" applyFont="1" applyFill="1" applyBorder="1"/>
    <xf numFmtId="0" fontId="3" fillId="3" borderId="0" xfId="1" applyFont="1" applyFill="1" applyAlignment="1">
      <alignment horizontal="right"/>
    </xf>
    <xf numFmtId="3" fontId="0" fillId="0" borderId="1" xfId="0" applyNumberFormat="1" applyBorder="1"/>
    <xf numFmtId="3" fontId="0" fillId="0" borderId="2" xfId="0" applyNumberFormat="1" applyBorder="1"/>
    <xf numFmtId="3" fontId="0" fillId="0" borderId="3" xfId="0" applyNumberFormat="1" applyBorder="1"/>
    <xf numFmtId="0" fontId="3" fillId="3" borderId="0" xfId="1" applyFont="1" applyFill="1" applyAlignment="1">
      <alignment horizontal="right" wrapText="1"/>
    </xf>
    <xf numFmtId="9" fontId="0" fillId="0" borderId="0" xfId="2" applyFont="1"/>
    <xf numFmtId="3" fontId="0" fillId="0" borderId="0" xfId="0" applyNumberFormat="1"/>
    <xf numFmtId="0" fontId="0" fillId="0" borderId="5" xfId="0" applyBorder="1"/>
    <xf numFmtId="3" fontId="2" fillId="0" borderId="5" xfId="0" applyNumberFormat="1" applyFont="1" applyBorder="1"/>
    <xf numFmtId="0" fontId="0" fillId="4" borderId="1" xfId="0" applyFill="1" applyBorder="1"/>
    <xf numFmtId="3" fontId="2" fillId="4" borderId="1" xfId="0" applyNumberFormat="1" applyFont="1" applyFill="1" applyBorder="1"/>
    <xf numFmtId="0" fontId="0" fillId="4" borderId="2" xfId="0" applyFill="1" applyBorder="1"/>
    <xf numFmtId="3" fontId="2" fillId="4" borderId="2" xfId="0" applyNumberFormat="1" applyFont="1" applyFill="1" applyBorder="1"/>
    <xf numFmtId="0" fontId="0" fillId="4" borderId="3" xfId="0" applyFill="1" applyBorder="1"/>
    <xf numFmtId="3" fontId="2" fillId="4" borderId="3" xfId="0" applyNumberFormat="1" applyFont="1" applyFill="1" applyBorder="1"/>
    <xf numFmtId="0" fontId="2" fillId="3" borderId="3" xfId="0" applyFont="1" applyFill="1" applyBorder="1" applyAlignment="1">
      <alignment vertical="center" wrapText="1"/>
    </xf>
    <xf numFmtId="0" fontId="2" fillId="0" borderId="1" xfId="0" applyFont="1" applyBorder="1" applyAlignment="1">
      <alignment vertical="center" wrapText="1"/>
    </xf>
    <xf numFmtId="3" fontId="2" fillId="0" borderId="10" xfId="0" applyNumberFormat="1" applyFont="1" applyBorder="1"/>
    <xf numFmtId="0" fontId="2" fillId="3" borderId="12" xfId="0" applyFont="1" applyFill="1" applyBorder="1" applyAlignment="1">
      <alignment vertical="center" wrapText="1"/>
    </xf>
    <xf numFmtId="0" fontId="2" fillId="3" borderId="12" xfId="0" applyFont="1" applyFill="1" applyBorder="1"/>
    <xf numFmtId="3" fontId="2" fillId="3" borderId="13" xfId="0" applyNumberFormat="1" applyFont="1" applyFill="1" applyBorder="1"/>
    <xf numFmtId="0" fontId="0" fillId="4" borderId="7" xfId="0" applyFill="1" applyBorder="1"/>
    <xf numFmtId="3" fontId="2" fillId="4" borderId="8" xfId="0" applyNumberFormat="1" applyFont="1" applyFill="1" applyBorder="1"/>
    <xf numFmtId="3" fontId="2" fillId="4" borderId="10" xfId="0" applyNumberFormat="1" applyFont="1" applyFill="1" applyBorder="1"/>
    <xf numFmtId="0" fontId="0" fillId="0" borderId="0" xfId="0" applyAlignment="1">
      <alignment horizontal="center"/>
    </xf>
    <xf numFmtId="9" fontId="0" fillId="0" borderId="0" xfId="0" applyNumberFormat="1"/>
    <xf numFmtId="0" fontId="0" fillId="0" borderId="0" xfId="0" applyAlignment="1">
      <alignment wrapText="1"/>
    </xf>
    <xf numFmtId="3" fontId="0" fillId="4" borderId="1" xfId="0" applyNumberFormat="1" applyFill="1" applyBorder="1"/>
    <xf numFmtId="3" fontId="0" fillId="4" borderId="2" xfId="0" applyNumberFormat="1" applyFill="1" applyBorder="1"/>
    <xf numFmtId="3" fontId="0" fillId="4" borderId="0" xfId="0" applyNumberFormat="1" applyFill="1"/>
    <xf numFmtId="0" fontId="0" fillId="4" borderId="0" xfId="0" applyFill="1"/>
    <xf numFmtId="9" fontId="0" fillId="4" borderId="0" xfId="2" applyFont="1" applyFill="1"/>
    <xf numFmtId="0" fontId="2" fillId="0" borderId="0" xfId="0" applyFont="1" applyBorder="1" applyAlignment="1">
      <alignment horizontal="left" vertical="center" wrapText="1"/>
    </xf>
    <xf numFmtId="0" fontId="0" fillId="0" borderId="0" xfId="0" applyBorder="1"/>
    <xf numFmtId="3" fontId="0" fillId="0" borderId="0" xfId="0" applyNumberFormat="1" applyBorder="1"/>
    <xf numFmtId="9" fontId="2" fillId="4" borderId="0" xfId="2" applyFont="1" applyFill="1"/>
    <xf numFmtId="0" fontId="0" fillId="0" borderId="14" xfId="0" applyBorder="1"/>
    <xf numFmtId="3" fontId="0" fillId="0" borderId="14" xfId="0" applyNumberFormat="1" applyBorder="1"/>
    <xf numFmtId="9" fontId="0" fillId="0" borderId="14" xfId="2" applyFont="1" applyBorder="1"/>
    <xf numFmtId="0" fontId="0" fillId="0" borderId="15" xfId="0" applyBorder="1"/>
    <xf numFmtId="9" fontId="0" fillId="0" borderId="15" xfId="2" applyFont="1" applyBorder="1"/>
    <xf numFmtId="0" fontId="2" fillId="0" borderId="16" xfId="0" applyFont="1" applyBorder="1"/>
    <xf numFmtId="0" fontId="2" fillId="0" borderId="15" xfId="0" applyFont="1" applyBorder="1"/>
    <xf numFmtId="164" fontId="0" fillId="0" borderId="0" xfId="3" applyNumberFormat="1" applyFont="1"/>
    <xf numFmtId="164" fontId="0" fillId="0" borderId="15" xfId="3" applyNumberFormat="1" applyFont="1" applyBorder="1"/>
    <xf numFmtId="0" fontId="0" fillId="5" borderId="0" xfId="0" applyFill="1"/>
    <xf numFmtId="0" fontId="5" fillId="5" borderId="0" xfId="0" applyFont="1" applyFill="1"/>
    <xf numFmtId="0" fontId="5" fillId="5" borderId="0" xfId="0" applyFont="1" applyFill="1" applyBorder="1"/>
    <xf numFmtId="0" fontId="5" fillId="5" borderId="17" xfId="0" applyFont="1" applyFill="1" applyBorder="1" applyAlignment="1"/>
    <xf numFmtId="0" fontId="6" fillId="5" borderId="17" xfId="0" applyFont="1" applyFill="1" applyBorder="1" applyAlignment="1">
      <alignment vertical="center" wrapText="1"/>
    </xf>
    <xf numFmtId="0" fontId="5" fillId="5" borderId="17" xfId="0" applyFont="1" applyFill="1" applyBorder="1" applyAlignment="1">
      <alignment vertical="center" wrapText="1"/>
    </xf>
    <xf numFmtId="0" fontId="5" fillId="5" borderId="17" xfId="0" applyFont="1" applyFill="1" applyBorder="1"/>
    <xf numFmtId="0" fontId="0" fillId="5" borderId="0" xfId="0" applyFont="1" applyFill="1"/>
    <xf numFmtId="0" fontId="0" fillId="5" borderId="18" xfId="0" applyFont="1" applyFill="1" applyBorder="1" applyAlignment="1"/>
    <xf numFmtId="0" fontId="0" fillId="5" borderId="18" xfId="0" applyFont="1" applyFill="1" applyBorder="1" applyAlignment="1">
      <alignment vertical="center" wrapText="1"/>
    </xf>
    <xf numFmtId="0" fontId="0" fillId="5" borderId="18" xfId="0" applyFont="1" applyFill="1" applyBorder="1"/>
    <xf numFmtId="0" fontId="0" fillId="5" borderId="0" xfId="0" applyFont="1" applyFill="1" applyAlignment="1"/>
    <xf numFmtId="0" fontId="0" fillId="5" borderId="0" xfId="0" applyFont="1" applyFill="1" applyAlignment="1">
      <alignment vertical="center" wrapText="1"/>
    </xf>
    <xf numFmtId="0" fontId="8" fillId="5" borderId="0" xfId="0" applyFont="1" applyFill="1"/>
    <xf numFmtId="0" fontId="11" fillId="5" borderId="0" xfId="0" applyFont="1" applyFill="1" applyAlignment="1"/>
    <xf numFmtId="0" fontId="5" fillId="5" borderId="0" xfId="0" applyFont="1" applyFill="1" applyAlignment="1"/>
    <xf numFmtId="0" fontId="5" fillId="5" borderId="0" xfId="0" applyFont="1" applyFill="1" applyAlignment="1">
      <alignment vertical="center" wrapText="1"/>
    </xf>
    <xf numFmtId="0" fontId="11" fillId="5" borderId="0" xfId="0" applyFont="1" applyFill="1"/>
    <xf numFmtId="0" fontId="13" fillId="5" borderId="0" xfId="0" applyFont="1" applyFill="1"/>
    <xf numFmtId="0" fontId="2" fillId="5" borderId="0" xfId="0" applyFont="1" applyFill="1"/>
    <xf numFmtId="0" fontId="14" fillId="5" borderId="0" xfId="0" applyFont="1" applyFill="1"/>
    <xf numFmtId="0" fontId="12" fillId="5" borderId="0" xfId="0" applyFont="1" applyFill="1"/>
    <xf numFmtId="0" fontId="15" fillId="5" borderId="0" xfId="4" applyFill="1" applyAlignment="1" applyProtection="1"/>
    <xf numFmtId="0" fontId="16" fillId="5" borderId="0" xfId="0" applyFont="1" applyFill="1"/>
    <xf numFmtId="0" fontId="17" fillId="5" borderId="0" xfId="0" applyFont="1" applyFill="1"/>
    <xf numFmtId="0" fontId="18" fillId="5" borderId="0" xfId="0" applyFont="1" applyFill="1"/>
    <xf numFmtId="0" fontId="20" fillId="5" borderId="0" xfId="0" applyFont="1" applyFill="1"/>
    <xf numFmtId="0" fontId="15" fillId="5" borderId="0" xfId="4" applyFill="1" applyAlignment="1" applyProtection="1">
      <alignment horizontal="right"/>
    </xf>
    <xf numFmtId="0" fontId="0" fillId="5" borderId="0" xfId="0" applyFill="1" applyBorder="1"/>
    <xf numFmtId="0" fontId="21" fillId="5" borderId="0" xfId="0" applyFont="1" applyFill="1" applyBorder="1"/>
    <xf numFmtId="0" fontId="21" fillId="5" borderId="15" xfId="0" applyFont="1" applyFill="1" applyBorder="1"/>
    <xf numFmtId="0" fontId="23" fillId="5" borderId="0" xfId="0" applyFont="1" applyFill="1"/>
    <xf numFmtId="0" fontId="0" fillId="5" borderId="15" xfId="0" applyFill="1" applyBorder="1"/>
    <xf numFmtId="0" fontId="21" fillId="5" borderId="0" xfId="0" applyFont="1" applyFill="1"/>
    <xf numFmtId="10" fontId="0" fillId="5" borderId="0" xfId="2" applyNumberFormat="1" applyFont="1" applyFill="1"/>
    <xf numFmtId="9" fontId="0" fillId="5" borderId="0" xfId="2" applyFont="1" applyFill="1"/>
    <xf numFmtId="0" fontId="0" fillId="5" borderId="20" xfId="0" applyFill="1" applyBorder="1"/>
    <xf numFmtId="0" fontId="2" fillId="5" borderId="15" xfId="0" applyFont="1" applyFill="1" applyBorder="1"/>
    <xf numFmtId="164" fontId="0" fillId="5" borderId="0" xfId="3" applyNumberFormat="1" applyFont="1" applyFill="1"/>
    <xf numFmtId="164" fontId="0" fillId="5" borderId="15" xfId="3" applyNumberFormat="1" applyFont="1" applyFill="1" applyBorder="1"/>
    <xf numFmtId="0" fontId="0" fillId="5" borderId="0" xfId="0" applyFill="1" applyAlignment="1">
      <alignment wrapText="1"/>
    </xf>
    <xf numFmtId="0" fontId="0" fillId="5" borderId="15" xfId="0" applyFill="1" applyBorder="1" applyAlignment="1">
      <alignment wrapText="1"/>
    </xf>
    <xf numFmtId="9" fontId="0" fillId="5" borderId="15" xfId="2" applyFont="1" applyFill="1" applyBorder="1"/>
    <xf numFmtId="0" fontId="0" fillId="5" borderId="23" xfId="0" applyFill="1" applyBorder="1"/>
    <xf numFmtId="164" fontId="0" fillId="5" borderId="23" xfId="3" applyNumberFormat="1" applyFont="1" applyFill="1" applyBorder="1"/>
    <xf numFmtId="9" fontId="0" fillId="5" borderId="23" xfId="2" applyFont="1" applyFill="1" applyBorder="1"/>
    <xf numFmtId="0" fontId="24" fillId="5" borderId="0" xfId="0" applyFont="1" applyFill="1"/>
    <xf numFmtId="0" fontId="0" fillId="5" borderId="0" xfId="0" applyFill="1" applyBorder="1" applyAlignment="1">
      <alignment wrapText="1"/>
    </xf>
    <xf numFmtId="164" fontId="0" fillId="5" borderId="0" xfId="3" applyNumberFormat="1" applyFont="1" applyFill="1" applyBorder="1"/>
    <xf numFmtId="9" fontId="0" fillId="5" borderId="0" xfId="2" applyFont="1" applyFill="1" applyBorder="1"/>
    <xf numFmtId="0" fontId="2" fillId="5" borderId="0" xfId="0" applyFont="1" applyFill="1" applyBorder="1"/>
    <xf numFmtId="0" fontId="2" fillId="5" borderId="0" xfId="0" applyFont="1" applyFill="1" applyBorder="1" applyAlignment="1"/>
    <xf numFmtId="0" fontId="2" fillId="5" borderId="15" xfId="0" applyFont="1" applyFill="1" applyBorder="1" applyAlignment="1">
      <alignment horizontal="right"/>
    </xf>
    <xf numFmtId="0" fontId="7" fillId="5" borderId="0" xfId="0" applyFont="1" applyFill="1" applyBorder="1" applyAlignment="1">
      <alignment horizontal="center" wrapText="1"/>
    </xf>
    <xf numFmtId="0" fontId="9" fillId="5" borderId="0" xfId="0" applyFont="1" applyFill="1" applyAlignment="1">
      <alignment horizontal="center" wrapText="1"/>
    </xf>
    <xf numFmtId="0" fontId="9" fillId="5" borderId="0" xfId="0" applyFont="1" applyFill="1" applyAlignment="1">
      <alignment horizontal="center"/>
    </xf>
    <xf numFmtId="0" fontId="12" fillId="5" borderId="0" xfId="0" applyFont="1" applyFill="1" applyAlignment="1">
      <alignment horizontal="left" wrapText="1"/>
    </xf>
    <xf numFmtId="0" fontId="24" fillId="5" borderId="19" xfId="0" applyFont="1" applyFill="1" applyBorder="1" applyAlignment="1">
      <alignment horizontal="left" vertical="top" wrapText="1"/>
    </xf>
    <xf numFmtId="0" fontId="24" fillId="5" borderId="16" xfId="0" applyFont="1" applyFill="1" applyBorder="1" applyAlignment="1">
      <alignment horizontal="left" vertical="top" wrapText="1"/>
    </xf>
    <xf numFmtId="0" fontId="24" fillId="5" borderId="21" xfId="0" applyFont="1" applyFill="1" applyBorder="1" applyAlignment="1">
      <alignment horizontal="left" vertical="top" wrapText="1"/>
    </xf>
    <xf numFmtId="0" fontId="24" fillId="5" borderId="15" xfId="0" applyFont="1" applyFill="1" applyBorder="1" applyAlignment="1">
      <alignment horizontal="left" vertical="top" wrapText="1"/>
    </xf>
    <xf numFmtId="0" fontId="24" fillId="5" borderId="22" xfId="0" applyFont="1" applyFill="1" applyBorder="1" applyAlignment="1">
      <alignment horizontal="left" vertical="top" wrapText="1"/>
    </xf>
    <xf numFmtId="0" fontId="2" fillId="5" borderId="15" xfId="0" applyFont="1" applyFill="1" applyBorder="1" applyAlignment="1">
      <alignment horizontal="center"/>
    </xf>
    <xf numFmtId="0" fontId="0" fillId="0" borderId="14" xfId="0" applyBorder="1" applyAlignment="1">
      <alignment horizontal="center"/>
    </xf>
    <xf numFmtId="0" fontId="2" fillId="0" borderId="2" xfId="0" applyFont="1" applyBorder="1" applyAlignment="1">
      <alignment horizontal="left" vertical="center" wrapText="1"/>
    </xf>
    <xf numFmtId="0" fontId="3" fillId="3" borderId="0" xfId="1" applyFont="1" applyFill="1" applyAlignment="1">
      <alignment horizontal="left" vertical="center"/>
    </xf>
    <xf numFmtId="0" fontId="3" fillId="3" borderId="0" xfId="1" applyFont="1" applyFill="1" applyAlignment="1">
      <alignment horizontal="righ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3" fillId="3" borderId="0" xfId="1" applyFont="1" applyFill="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4" borderId="7" xfId="0" applyFont="1" applyFill="1" applyBorder="1" applyAlignment="1">
      <alignment horizontal="left" vertical="center" wrapText="1"/>
    </xf>
    <xf numFmtId="0" fontId="0" fillId="0" borderId="0" xfId="0" applyAlignment="1">
      <alignment horizontal="center"/>
    </xf>
    <xf numFmtId="0" fontId="3" fillId="3" borderId="4" xfId="0" applyFont="1" applyFill="1" applyBorder="1" applyAlignment="1">
      <alignment horizontal="center" wrapText="1"/>
    </xf>
    <xf numFmtId="0" fontId="3" fillId="3" borderId="4" xfId="0" applyFont="1" applyFill="1" applyBorder="1" applyAlignment="1">
      <alignment horizontal="center" vertical="center" wrapText="1"/>
    </xf>
    <xf numFmtId="0" fontId="2" fillId="5" borderId="0" xfId="0" applyFont="1" applyFill="1" applyBorder="1" applyAlignment="1">
      <alignment horizontal="center"/>
    </xf>
    <xf numFmtId="0" fontId="2" fillId="0" borderId="16" xfId="0" applyFont="1" applyBorder="1" applyAlignment="1">
      <alignment horizontal="center"/>
    </xf>
  </cellXfs>
  <cellStyles count="5">
    <cellStyle name="Bé" xfId="1" builtinId="26"/>
    <cellStyle name="Enllaç" xfId="4" builtinId="8"/>
    <cellStyle name="Milers" xfId="3" builtinId="3"/>
    <cellStyle name="Normal" xfId="0" builtinId="0"/>
    <cellStyle name="Percentual"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tx>
            <c:strRef>
              <c:f>'AMB Participants'!$J$11</c:f>
              <c:strCache>
                <c:ptCount val="1"/>
                <c:pt idx="0">
                  <c:v>Programes de formació professional per a l'ocupació</c:v>
                </c:pt>
              </c:strCache>
            </c:strRef>
          </c:tx>
          <c:spPr>
            <a:solidFill>
              <a:schemeClr val="accent2">
                <a:lumMod val="5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Participants'!$L$11,'AMB Participants'!$N$11,'AMB Participants'!$P$11)</c:f>
              <c:numCache>
                <c:formatCode>0%</c:formatCode>
                <c:ptCount val="3"/>
                <c:pt idx="0">
                  <c:v>0.75302271462538573</c:v>
                </c:pt>
                <c:pt idx="1">
                  <c:v>0.81534478059416737</c:v>
                </c:pt>
                <c:pt idx="2">
                  <c:v>0.78585960125415855</c:v>
                </c:pt>
              </c:numCache>
            </c:numRef>
          </c:val>
          <c:extLst xmlns:c16r2="http://schemas.microsoft.com/office/drawing/2015/06/chart">
            <c:ext xmlns:c16="http://schemas.microsoft.com/office/drawing/2014/chart" uri="{C3380CC4-5D6E-409C-BE32-E72D297353CC}">
              <c16:uniqueId val="{00000000-C320-424F-AEB7-3B57D5B011CA}"/>
            </c:ext>
          </c:extLst>
        </c:ser>
        <c:ser>
          <c:idx val="1"/>
          <c:order val="1"/>
          <c:tx>
            <c:strRef>
              <c:f>'AMB Participants'!$J$12</c:f>
              <c:strCache>
                <c:ptCount val="1"/>
                <c:pt idx="0">
                  <c:v>Accions formatives en el marc 30 Plus</c:v>
                </c:pt>
              </c:strCache>
            </c:strRef>
          </c:tx>
          <c:spPr>
            <a:solidFill>
              <a:schemeClr val="accent2">
                <a:lumMod val="75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Participants'!$L$12,'AMB Participants'!$N$12,'AMB Participants'!$P$12)</c:f>
              <c:numCache>
                <c:formatCode>0%</c:formatCode>
                <c:ptCount val="3"/>
                <c:pt idx="0">
                  <c:v>2.6002934183234683E-2</c:v>
                </c:pt>
                <c:pt idx="1">
                  <c:v>1.980557826837467E-2</c:v>
                </c:pt>
                <c:pt idx="2">
                  <c:v>2.2737608003638016E-2</c:v>
                </c:pt>
              </c:numCache>
            </c:numRef>
          </c:val>
          <c:extLst xmlns:c16r2="http://schemas.microsoft.com/office/drawing/2015/06/chart">
            <c:ext xmlns:c16="http://schemas.microsoft.com/office/drawing/2014/chart" uri="{C3380CC4-5D6E-409C-BE32-E72D297353CC}">
              <c16:uniqueId val="{00000001-C320-424F-AEB7-3B57D5B011CA}"/>
            </c:ext>
          </c:extLst>
        </c:ser>
        <c:ser>
          <c:idx val="2"/>
          <c:order val="2"/>
          <c:tx>
            <c:strRef>
              <c:f>'AMB Participants'!$J$13</c:f>
              <c:strCache>
                <c:ptCount val="1"/>
                <c:pt idx="0">
                  <c:v>Accions formatives en el marc del Conveni nou CIRE</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Participants'!$L$13,'AMB Participants'!$N$13,'AMB Participants'!$P$13)</c:f>
              <c:numCache>
                <c:formatCode>0%</c:formatCode>
                <c:ptCount val="3"/>
                <c:pt idx="0">
                  <c:v>6.8295644255577477E-3</c:v>
                </c:pt>
                <c:pt idx="1">
                  <c:v>0</c:v>
                </c:pt>
                <c:pt idx="2">
                  <c:v>3.2311337689380341E-3</c:v>
                </c:pt>
              </c:numCache>
            </c:numRef>
          </c:val>
          <c:extLst xmlns:c16r2="http://schemas.microsoft.com/office/drawing/2015/06/chart">
            <c:ext xmlns:c16="http://schemas.microsoft.com/office/drawing/2014/chart" uri="{C3380CC4-5D6E-409C-BE32-E72D297353CC}">
              <c16:uniqueId val="{00000002-C320-424F-AEB7-3B57D5B011CA}"/>
            </c:ext>
          </c:extLst>
        </c:ser>
        <c:ser>
          <c:idx val="3"/>
          <c:order val="3"/>
          <c:tx>
            <c:strRef>
              <c:f>'AMB Participants'!$J$14</c:f>
              <c:strCache>
                <c:ptCount val="1"/>
                <c:pt idx="0">
                  <c:v>Accions formatives en el marc del Programa de Garantia Juvenil</c:v>
                </c:pt>
              </c:strCache>
            </c:strRef>
          </c:tx>
          <c:spPr>
            <a:solidFill>
              <a:schemeClr val="accent2">
                <a:lumMod val="40000"/>
                <a:lumOff val="6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Participants'!$L$14,'AMB Participants'!$N$14,'AMB Participants'!$P$14)</c:f>
              <c:numCache>
                <c:formatCode>0%</c:formatCode>
                <c:ptCount val="3"/>
                <c:pt idx="0">
                  <c:v>0.18019932210249406</c:v>
                </c:pt>
                <c:pt idx="1">
                  <c:v>0.11488143908421913</c:v>
                </c:pt>
                <c:pt idx="2">
                  <c:v>0.14578396878964123</c:v>
                </c:pt>
              </c:numCache>
            </c:numRef>
          </c:val>
          <c:extLst xmlns:c16r2="http://schemas.microsoft.com/office/drawing/2015/06/chart">
            <c:ext xmlns:c16="http://schemas.microsoft.com/office/drawing/2014/chart" uri="{C3380CC4-5D6E-409C-BE32-E72D297353CC}">
              <c16:uniqueId val="{00000003-C320-424F-AEB7-3B57D5B011CA}"/>
            </c:ext>
          </c:extLst>
        </c:ser>
        <c:ser>
          <c:idx val="4"/>
          <c:order val="4"/>
          <c:tx>
            <c:strRef>
              <c:f>'AMB Participants'!$J$15</c:f>
              <c:strCache>
                <c:ptCount val="1"/>
                <c:pt idx="0">
                  <c:v>Accions formatives en el marc del Programa de Treball i Formació</c:v>
                </c:pt>
              </c:strCache>
            </c:strRef>
          </c:tx>
          <c:spPr>
            <a:solidFill>
              <a:schemeClr val="accent2">
                <a:lumMod val="40000"/>
                <a:lumOff val="6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Participants'!$L$15,'AMB Participants'!$N$15,'AMB Participants'!$P$15)</c:f>
              <c:numCache>
                <c:formatCode>0%</c:formatCode>
                <c:ptCount val="3"/>
                <c:pt idx="0">
                  <c:v>1.5025041736227046E-2</c:v>
                </c:pt>
                <c:pt idx="1">
                  <c:v>4.2700099936404105E-2</c:v>
                </c:pt>
                <c:pt idx="2">
                  <c:v>2.9606759053158134E-2</c:v>
                </c:pt>
              </c:numCache>
            </c:numRef>
          </c:val>
          <c:extLst xmlns:c16r2="http://schemas.microsoft.com/office/drawing/2015/06/chart">
            <c:ext xmlns:c16="http://schemas.microsoft.com/office/drawing/2014/chart" uri="{C3380CC4-5D6E-409C-BE32-E72D297353CC}">
              <c16:uniqueId val="{00000004-C320-424F-AEB7-3B57D5B011CA}"/>
            </c:ext>
          </c:extLst>
        </c:ser>
        <c:ser>
          <c:idx val="5"/>
          <c:order val="5"/>
          <c:tx>
            <c:strRef>
              <c:f>'AMB Participants'!$J$16</c:f>
              <c:strCache>
                <c:ptCount val="1"/>
                <c:pt idx="0">
                  <c:v>Accions formatives en el marc de Programes Integrals persones desocupades de llarga durada majors de 30 anys</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Participants'!$K$9:$M$9</c:f>
              <c:strCache>
                <c:ptCount val="3"/>
                <c:pt idx="0">
                  <c:v>Barcelona</c:v>
                </c:pt>
                <c:pt idx="1">
                  <c:v>Resta AMB</c:v>
                </c:pt>
                <c:pt idx="2">
                  <c:v>AMB</c:v>
                </c:pt>
              </c:strCache>
            </c:strRef>
          </c:cat>
          <c:val>
            <c:numRef>
              <c:f>('AMB Participants'!$L$16,'AMB Participants'!$N$16,'AMB Participants'!$P$16)</c:f>
              <c:numCache>
                <c:formatCode>0%</c:formatCode>
                <c:ptCount val="3"/>
                <c:pt idx="0">
                  <c:v>1.8920422927100722E-2</c:v>
                </c:pt>
                <c:pt idx="1">
                  <c:v>7.2681021168347418E-3</c:v>
                </c:pt>
                <c:pt idx="2">
                  <c:v>1.2780929130466001E-2</c:v>
                </c:pt>
              </c:numCache>
            </c:numRef>
          </c:val>
          <c:extLst xmlns:c16r2="http://schemas.microsoft.com/office/drawing/2015/06/chart">
            <c:ext xmlns:c16="http://schemas.microsoft.com/office/drawing/2014/chart" uri="{C3380CC4-5D6E-409C-BE32-E72D297353CC}">
              <c16:uniqueId val="{00000005-C320-424F-AEB7-3B57D5B011CA}"/>
            </c:ext>
          </c:extLst>
        </c:ser>
        <c:gapWidth val="219"/>
        <c:overlap val="-27"/>
        <c:axId val="95874432"/>
        <c:axId val="97050624"/>
      </c:barChart>
      <c:catAx>
        <c:axId val="9587443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7050624"/>
        <c:crosses val="autoZero"/>
        <c:auto val="1"/>
        <c:lblAlgn val="ctr"/>
        <c:lblOffset val="100"/>
      </c:catAx>
      <c:valAx>
        <c:axId val="97050624"/>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587443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tx>
            <c:strRef>
              <c:f>'AMB Sexe'!$M$19</c:f>
              <c:strCache>
                <c:ptCount val="1"/>
                <c:pt idx="0">
                  <c:v>Barcelona</c:v>
                </c:pt>
              </c:strCache>
            </c:strRef>
          </c:tx>
          <c:spPr>
            <a:solidFill>
              <a:schemeClr val="accent2">
                <a:lumMod val="75000"/>
              </a:schemeClr>
            </a:solidFill>
            <a:ln>
              <a:noFill/>
            </a:ln>
            <a:effectLst/>
          </c:spP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Sexe'!$N$18:$O$18</c:f>
              <c:strCache>
                <c:ptCount val="2"/>
                <c:pt idx="0">
                  <c:v>Dones</c:v>
                </c:pt>
                <c:pt idx="1">
                  <c:v>Homes</c:v>
                </c:pt>
              </c:strCache>
            </c:strRef>
          </c:cat>
          <c:val>
            <c:numRef>
              <c:f>'AMB Sexe'!$N$19:$O$19</c:f>
              <c:numCache>
                <c:formatCode>0%</c:formatCode>
                <c:ptCount val="2"/>
                <c:pt idx="0">
                  <c:v>0.58972119583473293</c:v>
                </c:pt>
                <c:pt idx="1">
                  <c:v>0.41027880416526707</c:v>
                </c:pt>
              </c:numCache>
            </c:numRef>
          </c:val>
          <c:extLst xmlns:c16r2="http://schemas.microsoft.com/office/drawing/2015/06/chart">
            <c:ext xmlns:c16="http://schemas.microsoft.com/office/drawing/2014/chart" uri="{C3380CC4-5D6E-409C-BE32-E72D297353CC}">
              <c16:uniqueId val="{00000000-5C1B-46F6-B315-13E6599A3E5D}"/>
            </c:ext>
          </c:extLst>
        </c:ser>
        <c:ser>
          <c:idx val="2"/>
          <c:order val="1"/>
          <c:tx>
            <c:strRef>
              <c:f>'AMB Sexe'!$M$20</c:f>
              <c:strCache>
                <c:ptCount val="1"/>
                <c:pt idx="0">
                  <c:v>Resta AMB</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'AMB Sexe'!$N$20:$O$20</c:f>
              <c:numCache>
                <c:formatCode>0%</c:formatCode>
                <c:ptCount val="2"/>
                <c:pt idx="0">
                  <c:v>0.52097609894701657</c:v>
                </c:pt>
                <c:pt idx="1">
                  <c:v>0.47902390105298348</c:v>
                </c:pt>
              </c:numCache>
            </c:numRef>
          </c:val>
          <c:extLst xmlns:c16r2="http://schemas.microsoft.com/office/drawing/2015/06/chart">
            <c:ext xmlns:c16="http://schemas.microsoft.com/office/drawing/2014/chart" uri="{C3380CC4-5D6E-409C-BE32-E72D297353CC}">
              <c16:uniqueId val="{00000002-5C1B-46F6-B315-13E6599A3E5D}"/>
            </c:ext>
          </c:extLst>
        </c:ser>
        <c:ser>
          <c:idx val="1"/>
          <c:order val="2"/>
          <c:tx>
            <c:strRef>
              <c:f>'AMB Sexe'!$M$21</c:f>
              <c:strCache>
                <c:ptCount val="1"/>
                <c:pt idx="0">
                  <c:v>AMB</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Sexe'!$N$18:$O$18</c:f>
              <c:strCache>
                <c:ptCount val="2"/>
                <c:pt idx="0">
                  <c:v>Dones</c:v>
                </c:pt>
                <c:pt idx="1">
                  <c:v>Homes</c:v>
                </c:pt>
              </c:strCache>
            </c:strRef>
          </c:cat>
          <c:val>
            <c:numRef>
              <c:f>'AMB Sexe'!$N$21:$O$21</c:f>
              <c:numCache>
                <c:formatCode>0%</c:formatCode>
                <c:ptCount val="2"/>
                <c:pt idx="0">
                  <c:v>0.5521410732776999</c:v>
                </c:pt>
                <c:pt idx="1">
                  <c:v>0.44785892672230004</c:v>
                </c:pt>
              </c:numCache>
            </c:numRef>
          </c:val>
          <c:extLst xmlns:c16r2="http://schemas.microsoft.com/office/drawing/2015/06/chart">
            <c:ext xmlns:c16="http://schemas.microsoft.com/office/drawing/2014/chart" uri="{C3380CC4-5D6E-409C-BE32-E72D297353CC}">
              <c16:uniqueId val="{00000001-5C1B-46F6-B315-13E6599A3E5D}"/>
            </c:ext>
          </c:extLst>
        </c:ser>
        <c:gapWidth val="219"/>
        <c:overlap val="-27"/>
        <c:axId val="107575168"/>
        <c:axId val="122745600"/>
      </c:barChart>
      <c:catAx>
        <c:axId val="107575168"/>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ca-ES"/>
          </a:p>
        </c:txPr>
        <c:crossAx val="122745600"/>
        <c:crosses val="autoZero"/>
        <c:auto val="1"/>
        <c:lblAlgn val="ctr"/>
        <c:lblOffset val="100"/>
      </c:catAx>
      <c:valAx>
        <c:axId val="12274560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ca-ES"/>
          </a:p>
        </c:txPr>
        <c:crossAx val="107575168"/>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pPr>
      <a:endParaRPr lang="ca-ES"/>
    </a:p>
  </c:txPr>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tx>
            <c:strRef>
              <c:f>'AMB Sexe'!$M$19</c:f>
              <c:strCache>
                <c:ptCount val="1"/>
                <c:pt idx="0">
                  <c:v>Barcelona</c:v>
                </c:pt>
              </c:strCache>
            </c:strRef>
          </c:tx>
          <c:spPr>
            <a:solidFill>
              <a:schemeClr val="accent2">
                <a:lumMod val="75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Sexe'!$Q$18:$R$18</c:f>
              <c:strCache>
                <c:ptCount val="2"/>
                <c:pt idx="0">
                  <c:v>Dones</c:v>
                </c:pt>
                <c:pt idx="1">
                  <c:v>Homes</c:v>
                </c:pt>
              </c:strCache>
            </c:strRef>
          </c:cat>
          <c:val>
            <c:numRef>
              <c:f>'AMB Sexe'!$Q$19:$R$19</c:f>
              <c:numCache>
                <c:formatCode>0%</c:formatCode>
                <c:ptCount val="2"/>
                <c:pt idx="0">
                  <c:v>0.44838181073330602</c:v>
                </c:pt>
                <c:pt idx="1">
                  <c:v>0.55161818926669393</c:v>
                </c:pt>
              </c:numCache>
            </c:numRef>
          </c:val>
          <c:extLst xmlns:c16r2="http://schemas.microsoft.com/office/drawing/2015/06/chart">
            <c:ext xmlns:c16="http://schemas.microsoft.com/office/drawing/2014/chart" uri="{C3380CC4-5D6E-409C-BE32-E72D297353CC}">
              <c16:uniqueId val="{00000000-EC6C-45F1-AA21-2AD9F45FE757}"/>
            </c:ext>
          </c:extLst>
        </c:ser>
        <c:ser>
          <c:idx val="2"/>
          <c:order val="1"/>
          <c:tx>
            <c:strRef>
              <c:f>'AMB Sexe'!$M$20</c:f>
              <c:strCache>
                <c:ptCount val="1"/>
                <c:pt idx="0">
                  <c:v>Resta AMB</c:v>
                </c:pt>
              </c:strCache>
            </c:strRef>
          </c:tx>
          <c:spPr>
            <a:solidFill>
              <a:schemeClr val="accent2">
                <a:lumMod val="60000"/>
                <a:lumOff val="4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Sexe'!$Q$18:$R$18</c:f>
              <c:strCache>
                <c:ptCount val="2"/>
                <c:pt idx="0">
                  <c:v>Dones</c:v>
                </c:pt>
                <c:pt idx="1">
                  <c:v>Homes</c:v>
                </c:pt>
              </c:strCache>
            </c:strRef>
          </c:cat>
          <c:val>
            <c:numRef>
              <c:f>'AMB Sexe'!$Q$20:$R$20</c:f>
              <c:numCache>
                <c:formatCode>0%</c:formatCode>
                <c:ptCount val="2"/>
                <c:pt idx="0">
                  <c:v>0.38474784747847479</c:v>
                </c:pt>
                <c:pt idx="1">
                  <c:v>0.61525215252152521</c:v>
                </c:pt>
              </c:numCache>
            </c:numRef>
          </c:val>
          <c:extLst xmlns:c16r2="http://schemas.microsoft.com/office/drawing/2015/06/chart">
            <c:ext xmlns:c16="http://schemas.microsoft.com/office/drawing/2014/chart" uri="{C3380CC4-5D6E-409C-BE32-E72D297353CC}">
              <c16:uniqueId val="{00000001-EC6C-45F1-AA21-2AD9F45FE757}"/>
            </c:ext>
          </c:extLst>
        </c:ser>
        <c:ser>
          <c:idx val="1"/>
          <c:order val="2"/>
          <c:tx>
            <c:strRef>
              <c:f>'AMB Sexe'!$M$21</c:f>
              <c:strCache>
                <c:ptCount val="1"/>
                <c:pt idx="0">
                  <c:v>AMB</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Sexe'!$Q$18:$R$18</c:f>
              <c:strCache>
                <c:ptCount val="2"/>
                <c:pt idx="0">
                  <c:v>Dones</c:v>
                </c:pt>
                <c:pt idx="1">
                  <c:v>Homes</c:v>
                </c:pt>
              </c:strCache>
            </c:strRef>
          </c:cat>
          <c:val>
            <c:numRef>
              <c:f>'AMB Sexe'!$Q$21:$R$21</c:f>
              <c:numCache>
                <c:formatCode>0%</c:formatCode>
                <c:ptCount val="2"/>
                <c:pt idx="0">
                  <c:v>0.41947021347937857</c:v>
                </c:pt>
                <c:pt idx="1">
                  <c:v>0.58052978652062148</c:v>
                </c:pt>
              </c:numCache>
            </c:numRef>
          </c:val>
          <c:extLst xmlns:c16r2="http://schemas.microsoft.com/office/drawing/2015/06/chart">
            <c:ext xmlns:c16="http://schemas.microsoft.com/office/drawing/2014/chart" uri="{C3380CC4-5D6E-409C-BE32-E72D297353CC}">
              <c16:uniqueId val="{00000002-EC6C-45F1-AA21-2AD9F45FE757}"/>
            </c:ext>
          </c:extLst>
        </c:ser>
        <c:gapWidth val="219"/>
        <c:overlap val="-27"/>
        <c:axId val="124372864"/>
        <c:axId val="124374400"/>
      </c:barChart>
      <c:catAx>
        <c:axId val="124372864"/>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24374400"/>
        <c:crosses val="autoZero"/>
        <c:auto val="1"/>
        <c:lblAlgn val="ctr"/>
        <c:lblOffset val="100"/>
      </c:catAx>
      <c:valAx>
        <c:axId val="124374400"/>
        <c:scaling>
          <c:orientation val="minMax"/>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24372864"/>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bar"/>
        <c:grouping val="clustered"/>
        <c:ser>
          <c:idx val="0"/>
          <c:order val="0"/>
          <c:tx>
            <c:strRef>
              <c:f>'AMB Edat'!$Y$94</c:f>
              <c:strCache>
                <c:ptCount val="1"/>
                <c:pt idx="0">
                  <c:v>AMB</c:v>
                </c:pt>
              </c:strCache>
            </c:strRef>
          </c:tx>
          <c:spPr>
            <a:solidFill>
              <a:schemeClr val="accent2">
                <a:lumMod val="40000"/>
                <a:lumOff val="6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Edat'!$Z$58:$AH$58</c:f>
              <c:strCache>
                <c:ptCount val="9"/>
                <c:pt idx="0">
                  <c:v>16-19</c:v>
                </c:pt>
                <c:pt idx="1">
                  <c:v>20-24</c:v>
                </c:pt>
                <c:pt idx="2">
                  <c:v>25-29</c:v>
                </c:pt>
                <c:pt idx="3">
                  <c:v>31-34</c:v>
                </c:pt>
                <c:pt idx="4">
                  <c:v>35-39</c:v>
                </c:pt>
                <c:pt idx="5">
                  <c:v>40-49</c:v>
                </c:pt>
                <c:pt idx="6">
                  <c:v>50-59</c:v>
                </c:pt>
                <c:pt idx="7">
                  <c:v>60-64</c:v>
                </c:pt>
                <c:pt idx="8">
                  <c:v>≥ 65</c:v>
                </c:pt>
              </c:strCache>
            </c:strRef>
          </c:cat>
          <c:val>
            <c:numRef>
              <c:f>'AMB Edat'!$Z$61:$AH$61</c:f>
              <c:numCache>
                <c:formatCode>0%</c:formatCode>
                <c:ptCount val="9"/>
                <c:pt idx="0">
                  <c:v>5.6557227264421028E-2</c:v>
                </c:pt>
                <c:pt idx="1">
                  <c:v>9.6668087957604926E-2</c:v>
                </c:pt>
                <c:pt idx="2">
                  <c:v>0.1062313455564354</c:v>
                </c:pt>
                <c:pt idx="3">
                  <c:v>0.11399768532618627</c:v>
                </c:pt>
                <c:pt idx="4">
                  <c:v>0.13863677894865079</c:v>
                </c:pt>
                <c:pt idx="5">
                  <c:v>0.28805506487177923</c:v>
                </c:pt>
                <c:pt idx="6">
                  <c:v>0.18578302978619723</c:v>
                </c:pt>
                <c:pt idx="7">
                  <c:v>1.3674849241639763E-2</c:v>
                </c:pt>
                <c:pt idx="8">
                  <c:v>3.9593104708533837E-4</c:v>
                </c:pt>
              </c:numCache>
            </c:numRef>
          </c:val>
          <c:extLst xmlns:c16r2="http://schemas.microsoft.com/office/drawing/2015/06/chart">
            <c:ext xmlns:c16="http://schemas.microsoft.com/office/drawing/2014/chart" uri="{C3380CC4-5D6E-409C-BE32-E72D297353CC}">
              <c16:uniqueId val="{00000000-BC23-4280-825B-F578F223119E}"/>
            </c:ext>
          </c:extLst>
        </c:ser>
        <c:ser>
          <c:idx val="1"/>
          <c:order val="1"/>
          <c:tx>
            <c:strRef>
              <c:f>'AMB Edat'!$Y$59</c:f>
              <c:strCache>
                <c:ptCount val="1"/>
                <c:pt idx="0">
                  <c:v>Barcelona</c:v>
                </c:pt>
              </c:strCache>
            </c:strRef>
          </c:tx>
          <c:spPr>
            <a:noFill/>
            <a:ln w="34925">
              <a:solidFill>
                <a:schemeClr val="accent2">
                  <a:lumMod val="75000"/>
                </a:schemeClr>
              </a:solid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dLblPos val="in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'AMB Edat'!$Z$59:$AH$59</c:f>
              <c:numCache>
                <c:formatCode>0%</c:formatCode>
                <c:ptCount val="9"/>
                <c:pt idx="0">
                  <c:v>6.1605643265031915E-2</c:v>
                </c:pt>
                <c:pt idx="1">
                  <c:v>9.6876049714477663E-2</c:v>
                </c:pt>
                <c:pt idx="2">
                  <c:v>0.11454484380248572</c:v>
                </c:pt>
                <c:pt idx="3">
                  <c:v>0.12018810883439704</c:v>
                </c:pt>
                <c:pt idx="4">
                  <c:v>0.14040980853207927</c:v>
                </c:pt>
                <c:pt idx="5">
                  <c:v>0.26476318441383945</c:v>
                </c:pt>
                <c:pt idx="6">
                  <c:v>0.18817601612361437</c:v>
                </c:pt>
                <c:pt idx="7">
                  <c:v>1.2966073228081961E-2</c:v>
                </c:pt>
                <c:pt idx="8">
                  <c:v>4.7027208599260999E-4</c:v>
                </c:pt>
              </c:numCache>
            </c:numRef>
          </c:val>
          <c:extLst xmlns:c16r2="http://schemas.microsoft.com/office/drawing/2015/06/chart">
            <c:ext xmlns:c16="http://schemas.microsoft.com/office/drawing/2014/chart" uri="{C3380CC4-5D6E-409C-BE32-E72D297353CC}">
              <c16:uniqueId val="{00000000-34F4-428F-A1F6-3117B69EBBAB}"/>
            </c:ext>
          </c:extLst>
        </c:ser>
        <c:gapWidth val="0"/>
        <c:overlap val="100"/>
        <c:axId val="79593856"/>
        <c:axId val="79595392"/>
      </c:barChart>
      <c:catAx>
        <c:axId val="79593856"/>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9595392"/>
        <c:crosses val="autoZero"/>
        <c:auto val="1"/>
        <c:lblAlgn val="ctr"/>
        <c:lblOffset val="100"/>
      </c:catAx>
      <c:valAx>
        <c:axId val="79595392"/>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9593856"/>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bar"/>
        <c:grouping val="clustered"/>
        <c:ser>
          <c:idx val="0"/>
          <c:order val="0"/>
          <c:tx>
            <c:strRef>
              <c:f>'AMB Edat'!$Y$94</c:f>
              <c:strCache>
                <c:ptCount val="1"/>
                <c:pt idx="0">
                  <c:v>AMB</c:v>
                </c:pt>
              </c:strCache>
            </c:strRef>
          </c:tx>
          <c:spPr>
            <a:solidFill>
              <a:schemeClr val="accent2">
                <a:lumMod val="40000"/>
                <a:lumOff val="6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Edat'!$Z$58:$AH$58</c:f>
              <c:strCache>
                <c:ptCount val="9"/>
                <c:pt idx="0">
                  <c:v>16-19</c:v>
                </c:pt>
                <c:pt idx="1">
                  <c:v>20-24</c:v>
                </c:pt>
                <c:pt idx="2">
                  <c:v>25-29</c:v>
                </c:pt>
                <c:pt idx="3">
                  <c:v>31-34</c:v>
                </c:pt>
                <c:pt idx="4">
                  <c:v>35-39</c:v>
                </c:pt>
                <c:pt idx="5">
                  <c:v>40-49</c:v>
                </c:pt>
                <c:pt idx="6">
                  <c:v>50-59</c:v>
                </c:pt>
                <c:pt idx="7">
                  <c:v>60-64</c:v>
                </c:pt>
                <c:pt idx="8">
                  <c:v>≥ 65</c:v>
                </c:pt>
              </c:strCache>
            </c:strRef>
          </c:cat>
          <c:val>
            <c:numRef>
              <c:f>'AMB Edat'!$Z$94:$AH$94</c:f>
              <c:numCache>
                <c:formatCode>0%</c:formatCode>
                <c:ptCount val="9"/>
                <c:pt idx="0">
                  <c:v>0.28143511791662007</c:v>
                </c:pt>
                <c:pt idx="1">
                  <c:v>0.2642226444618308</c:v>
                </c:pt>
                <c:pt idx="2">
                  <c:v>0.1391527886442383</c:v>
                </c:pt>
                <c:pt idx="3">
                  <c:v>3.6213255839946348E-2</c:v>
                </c:pt>
                <c:pt idx="4">
                  <c:v>3.5766178607354419E-2</c:v>
                </c:pt>
                <c:pt idx="5">
                  <c:v>0.11992846764278529</c:v>
                </c:pt>
                <c:pt idx="6">
                  <c:v>0.10986922990946686</c:v>
                </c:pt>
                <c:pt idx="7">
                  <c:v>1.2965239745165977E-2</c:v>
                </c:pt>
                <c:pt idx="8">
                  <c:v>4.4707723259193024E-4</c:v>
                </c:pt>
              </c:numCache>
            </c:numRef>
          </c:val>
          <c:extLst xmlns:c16r2="http://schemas.microsoft.com/office/drawing/2015/06/chart">
            <c:ext xmlns:c16="http://schemas.microsoft.com/office/drawing/2014/chart" uri="{C3380CC4-5D6E-409C-BE32-E72D297353CC}">
              <c16:uniqueId val="{00000000-C304-4FD8-A96C-2138EFBCEA83}"/>
            </c:ext>
          </c:extLst>
        </c:ser>
        <c:ser>
          <c:idx val="1"/>
          <c:order val="1"/>
          <c:tx>
            <c:strRef>
              <c:f>'AMB Edat'!$Y$59</c:f>
              <c:strCache>
                <c:ptCount val="1"/>
                <c:pt idx="0">
                  <c:v>Barcelona</c:v>
                </c:pt>
              </c:strCache>
            </c:strRef>
          </c:tx>
          <c:spPr>
            <a:noFill/>
            <a:ln w="31750">
              <a:solidFill>
                <a:schemeClr val="accent2">
                  <a:lumMod val="75000"/>
                </a:schemeClr>
              </a:solidFill>
            </a:ln>
            <a:effectLst/>
          </c:spPr>
          <c:dLbls>
            <c:dLbl>
              <c:idx val="3"/>
              <c:layout>
                <c:manualLayout>
                  <c:x val="-6.4359868605821782E-2"/>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304-4FD8-A96C-2138EFBCEA83}"/>
                </c:ext>
              </c:extLst>
            </c:dLbl>
            <c:dLbl>
              <c:idx val="4"/>
              <c:layout>
                <c:manualLayout>
                  <c:x val="-7.05882429870303E-2"/>
                  <c:y val="-5.2305624957343498E-17"/>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304-4FD8-A96C-2138EFBCEA83}"/>
                </c:ext>
              </c:extLst>
            </c:dLbl>
            <c:dLbl>
              <c:idx val="7"/>
              <c:layout>
                <c:manualLayout>
                  <c:x val="-3.3217996699778984E-2"/>
                  <c:y val="0"/>
                </c:manualLayout>
              </c:layout>
              <c:showVal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304-4FD8-A96C-2138EFBCEA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'AMB Edat'!$Z$92:$AH$92</c:f>
              <c:numCache>
                <c:formatCode>0%</c:formatCode>
                <c:ptCount val="9"/>
                <c:pt idx="0">
                  <c:v>0.24825891028267102</c:v>
                </c:pt>
                <c:pt idx="1">
                  <c:v>0.30376894715280622</c:v>
                </c:pt>
                <c:pt idx="2">
                  <c:v>0.18353133961491191</c:v>
                </c:pt>
                <c:pt idx="3">
                  <c:v>3.8713641950020486E-2</c:v>
                </c:pt>
                <c:pt idx="4">
                  <c:v>3.3183121671446131E-2</c:v>
                </c:pt>
                <c:pt idx="5">
                  <c:v>0.10016386726751332</c:v>
                </c:pt>
                <c:pt idx="6">
                  <c:v>8.3777140516181889E-2</c:v>
                </c:pt>
                <c:pt idx="7">
                  <c:v>8.1933633756657107E-3</c:v>
                </c:pt>
                <c:pt idx="8">
                  <c:v>4.0966816878328555E-4</c:v>
                </c:pt>
              </c:numCache>
            </c:numRef>
          </c:val>
          <c:extLst xmlns:c16r2="http://schemas.microsoft.com/office/drawing/2015/06/chart">
            <c:ext xmlns:c16="http://schemas.microsoft.com/office/drawing/2014/chart" uri="{C3380CC4-5D6E-409C-BE32-E72D297353CC}">
              <c16:uniqueId val="{00000001-C304-4FD8-A96C-2138EFBCEA83}"/>
            </c:ext>
          </c:extLst>
        </c:ser>
        <c:gapWidth val="0"/>
        <c:overlap val="100"/>
        <c:axId val="79611008"/>
        <c:axId val="79612544"/>
      </c:barChart>
      <c:catAx>
        <c:axId val="79611008"/>
        <c:scaling>
          <c:orientation val="minMax"/>
        </c:scaling>
        <c:axPos val="l"/>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9612544"/>
        <c:crosses val="autoZero"/>
        <c:auto val="1"/>
        <c:lblAlgn val="ctr"/>
        <c:lblOffset val="100"/>
      </c:catAx>
      <c:valAx>
        <c:axId val="79612544"/>
        <c:scaling>
          <c:orientation val="minMax"/>
        </c:scaling>
        <c:axPos val="b"/>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79611008"/>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tx>
            <c:strRef>
              <c:f>'AMB Estudis'!$AP$40</c:f>
              <c:strCache>
                <c:ptCount val="1"/>
                <c:pt idx="0">
                  <c:v>AMB</c:v>
                </c:pt>
              </c:strCache>
            </c:strRef>
          </c:tx>
          <c:spPr>
            <a:solidFill>
              <a:schemeClr val="accent2">
                <a:lumMod val="5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Estudis'!$AQ$40:$AU$40</c:f>
              <c:numCache>
                <c:formatCode>0%</c:formatCode>
                <c:ptCount val="5"/>
                <c:pt idx="0">
                  <c:v>0.44731071450325882</c:v>
                </c:pt>
                <c:pt idx="1">
                  <c:v>0.16147895474203569</c:v>
                </c:pt>
                <c:pt idx="2">
                  <c:v>0.11022111226167997</c:v>
                </c:pt>
                <c:pt idx="3">
                  <c:v>0.1298349272095998</c:v>
                </c:pt>
                <c:pt idx="4">
                  <c:v>0.15115429128342572</c:v>
                </c:pt>
              </c:numCache>
            </c:numRef>
          </c:val>
          <c:extLst xmlns:c16r2="http://schemas.microsoft.com/office/drawing/2015/06/chart">
            <c:ext xmlns:c16="http://schemas.microsoft.com/office/drawing/2014/chart" uri="{C3380CC4-5D6E-409C-BE32-E72D297353CC}">
              <c16:uniqueId val="{00000000-DE97-4D30-B40A-8D3281332E57}"/>
            </c:ext>
          </c:extLst>
        </c:ser>
        <c:ser>
          <c:idx val="1"/>
          <c:order val="1"/>
          <c:tx>
            <c:strRef>
              <c:f>'AMB Estudis'!$AP$41</c:f>
              <c:strCache>
                <c:ptCount val="1"/>
                <c:pt idx="0">
                  <c:v>Barcelona</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Estudis'!$AQ$41:$AU$41</c:f>
              <c:numCache>
                <c:formatCode>0%</c:formatCode>
                <c:ptCount val="5"/>
                <c:pt idx="0">
                  <c:v>0.38401074907625127</c:v>
                </c:pt>
                <c:pt idx="1">
                  <c:v>0.18931810547531072</c:v>
                </c:pt>
                <c:pt idx="2">
                  <c:v>9.439032583137387E-2</c:v>
                </c:pt>
                <c:pt idx="3">
                  <c:v>0.13187772925764193</c:v>
                </c:pt>
                <c:pt idx="4">
                  <c:v>0.20040309035942225</c:v>
                </c:pt>
              </c:numCache>
            </c:numRef>
          </c:val>
          <c:extLst xmlns:c16r2="http://schemas.microsoft.com/office/drawing/2015/06/chart">
            <c:ext xmlns:c16="http://schemas.microsoft.com/office/drawing/2014/chart" uri="{C3380CC4-5D6E-409C-BE32-E72D297353CC}">
              <c16:uniqueId val="{00000001-DE97-4D30-B40A-8D3281332E57}"/>
            </c:ext>
          </c:extLst>
        </c:ser>
        <c:ser>
          <c:idx val="2"/>
          <c:order val="2"/>
          <c:tx>
            <c:strRef>
              <c:f>'AMB Estudis'!$AP$42</c:f>
              <c:strCache>
                <c:ptCount val="1"/>
                <c:pt idx="0">
                  <c:v>Resta AMB</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Estudis'!$AQ$42:$AU$42</c:f>
              <c:numCache>
                <c:formatCode>0%</c:formatCode>
                <c:ptCount val="5"/>
                <c:pt idx="0">
                  <c:v>0.49980500306423759</c:v>
                </c:pt>
                <c:pt idx="1">
                  <c:v>0.13839211098111315</c:v>
                </c:pt>
                <c:pt idx="2">
                  <c:v>0.12334949022229651</c:v>
                </c:pt>
                <c:pt idx="3">
                  <c:v>0.12814084350103069</c:v>
                </c:pt>
                <c:pt idx="4">
                  <c:v>0.11031255223132208</c:v>
                </c:pt>
              </c:numCache>
            </c:numRef>
          </c:val>
          <c:extLst xmlns:c16r2="http://schemas.microsoft.com/office/drawing/2015/06/chart">
            <c:ext xmlns:c16="http://schemas.microsoft.com/office/drawing/2014/chart" uri="{C3380CC4-5D6E-409C-BE32-E72D297353CC}">
              <c16:uniqueId val="{00000002-DE97-4D30-B40A-8D3281332E57}"/>
            </c:ext>
          </c:extLst>
        </c:ser>
        <c:gapWidth val="219"/>
        <c:overlap val="-27"/>
        <c:axId val="104604800"/>
        <c:axId val="104606336"/>
      </c:barChart>
      <c:catAx>
        <c:axId val="10460480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04606336"/>
        <c:crosses val="autoZero"/>
        <c:auto val="1"/>
        <c:lblAlgn val="ctr"/>
        <c:lblOffset val="100"/>
      </c:catAx>
      <c:valAx>
        <c:axId val="10460633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04604800"/>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ca-ES"/>
  <c:chart>
    <c:autoTitleDeleted val="1"/>
    <c:plotArea>
      <c:layout/>
      <c:barChart>
        <c:barDir val="col"/>
        <c:grouping val="clustered"/>
        <c:ser>
          <c:idx val="0"/>
          <c:order val="0"/>
          <c:tx>
            <c:strRef>
              <c:f>'AMB Estudis'!$AP$58</c:f>
              <c:strCache>
                <c:ptCount val="1"/>
                <c:pt idx="0">
                  <c:v>AMB</c:v>
                </c:pt>
              </c:strCache>
            </c:strRef>
          </c:tx>
          <c:spPr>
            <a:solidFill>
              <a:schemeClr val="accent2">
                <a:lumMod val="5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Estudis'!$AQ$58:$AU$58</c:f>
              <c:numCache>
                <c:formatCode>0%</c:formatCode>
                <c:ptCount val="5"/>
                <c:pt idx="0">
                  <c:v>0.72139247613700164</c:v>
                </c:pt>
                <c:pt idx="1">
                  <c:v>7.6361594609769795E-2</c:v>
                </c:pt>
                <c:pt idx="2">
                  <c:v>6.4682762492981466E-2</c:v>
                </c:pt>
                <c:pt idx="3">
                  <c:v>6.1538461538461542E-2</c:v>
                </c:pt>
                <c:pt idx="4">
                  <c:v>7.6024705221785518E-2</c:v>
                </c:pt>
              </c:numCache>
            </c:numRef>
          </c:val>
          <c:extLst xmlns:c16r2="http://schemas.microsoft.com/office/drawing/2015/06/chart">
            <c:ext xmlns:c16="http://schemas.microsoft.com/office/drawing/2014/chart" uri="{C3380CC4-5D6E-409C-BE32-E72D297353CC}">
              <c16:uniqueId val="{00000000-4EC9-4296-8249-364FE26D5C57}"/>
            </c:ext>
          </c:extLst>
        </c:ser>
        <c:ser>
          <c:idx val="1"/>
          <c:order val="1"/>
          <c:tx>
            <c:strRef>
              <c:f>'AMB Estudis'!$AP$59</c:f>
              <c:strCache>
                <c:ptCount val="1"/>
                <c:pt idx="0">
                  <c:v>Barcelona</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Estudis'!$AQ$59:$AU$59</c:f>
              <c:numCache>
                <c:formatCode>0%</c:formatCode>
                <c:ptCount val="5"/>
                <c:pt idx="0">
                  <c:v>0.64752066115702478</c:v>
                </c:pt>
                <c:pt idx="1">
                  <c:v>8.9462809917355376E-2</c:v>
                </c:pt>
                <c:pt idx="2">
                  <c:v>7.8512396694214878E-2</c:v>
                </c:pt>
                <c:pt idx="3">
                  <c:v>7.7892561983471068E-2</c:v>
                </c:pt>
                <c:pt idx="4">
                  <c:v>0.10661157024793388</c:v>
                </c:pt>
              </c:numCache>
            </c:numRef>
          </c:val>
          <c:extLst xmlns:c16r2="http://schemas.microsoft.com/office/drawing/2015/06/chart">
            <c:ext xmlns:c16="http://schemas.microsoft.com/office/drawing/2014/chart" uri="{C3380CC4-5D6E-409C-BE32-E72D297353CC}">
              <c16:uniqueId val="{00000001-4EC9-4296-8249-364FE26D5C57}"/>
            </c:ext>
          </c:extLst>
        </c:ser>
        <c:ser>
          <c:idx val="2"/>
          <c:order val="2"/>
          <c:tx>
            <c:strRef>
              <c:f>'AMB Estudis'!$AP$60</c:f>
              <c:strCache>
                <c:ptCount val="1"/>
                <c:pt idx="0">
                  <c:v>Resta AMB</c:v>
                </c:pt>
              </c:strCache>
            </c:strRef>
          </c:tx>
          <c:spPr>
            <a:solidFill>
              <a:schemeClr val="accent2">
                <a:lumMod val="20000"/>
                <a:lumOff val="80000"/>
              </a:schemeClr>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a-ES"/>
              </a:p>
            </c:txPr>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'AMB Estudis'!$AQ$9:$AU$9</c:f>
              <c:strCache>
                <c:ptCount val="5"/>
                <c:pt idx="0">
                  <c:v>Estudis  ESO o inferior</c:v>
                </c:pt>
                <c:pt idx="1">
                  <c:v>Batxillerat</c:v>
                </c:pt>
                <c:pt idx="2">
                  <c:v>CFGM</c:v>
                </c:pt>
                <c:pt idx="3">
                  <c:v>CFGS</c:v>
                </c:pt>
                <c:pt idx="4">
                  <c:v>Universitaris</c:v>
                </c:pt>
              </c:strCache>
            </c:strRef>
          </c:cat>
          <c:val>
            <c:numRef>
              <c:f>'AMB Estudis'!$AQ$60:$AU$60</c:f>
              <c:numCache>
                <c:formatCode>0%</c:formatCode>
                <c:ptCount val="5"/>
                <c:pt idx="0">
                  <c:v>0.80934809348093484</c:v>
                </c:pt>
                <c:pt idx="1">
                  <c:v>6.0762607626076263E-2</c:v>
                </c:pt>
                <c:pt idx="2">
                  <c:v>4.8216482164821647E-2</c:v>
                </c:pt>
                <c:pt idx="3">
                  <c:v>4.2066420664206641E-2</c:v>
                </c:pt>
                <c:pt idx="4">
                  <c:v>3.9606396063960637E-2</c:v>
                </c:pt>
              </c:numCache>
            </c:numRef>
          </c:val>
          <c:extLst xmlns:c16r2="http://schemas.microsoft.com/office/drawing/2015/06/chart">
            <c:ext xmlns:c16="http://schemas.microsoft.com/office/drawing/2014/chart" uri="{C3380CC4-5D6E-409C-BE32-E72D297353CC}">
              <c16:uniqueId val="{00000002-4EC9-4296-8249-364FE26D5C57}"/>
            </c:ext>
          </c:extLst>
        </c:ser>
        <c:gapWidth val="219"/>
        <c:overlap val="-27"/>
        <c:axId val="104712832"/>
        <c:axId val="104759680"/>
      </c:barChart>
      <c:catAx>
        <c:axId val="104712832"/>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04759680"/>
        <c:crosses val="autoZero"/>
        <c:auto val="1"/>
        <c:lblAlgn val="ctr"/>
        <c:lblOffset val="100"/>
      </c:catAx>
      <c:valAx>
        <c:axId val="104759680"/>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04712832"/>
        <c:crosses val="autoZero"/>
        <c:crossBetween val="between"/>
      </c:valAx>
      <c:spPr>
        <a:noFill/>
        <a:ln>
          <a:noFill/>
        </a:ln>
        <a:effectLst/>
      </c:spPr>
    </c:plotArea>
    <c:legend>
      <c:legendPos val="b"/>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ca-ES"/>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9.emf"/><Relationship Id="rId1" Type="http://schemas.openxmlformats.org/officeDocument/2006/relationships/image" Target="../media/image8.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33600</xdr:colOff>
      <xdr:row>0</xdr:row>
      <xdr:rowOff>85725</xdr:rowOff>
    </xdr:from>
    <xdr:ext cx="1110542" cy="1030224"/>
    <xdr:pic>
      <xdr:nvPicPr>
        <xdr:cNvPr id="2" name="Imatge 1" descr="logo FBCNFP millor resolució.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371475</xdr:colOff>
      <xdr:row>9</xdr:row>
      <xdr:rowOff>161924</xdr:rowOff>
    </xdr:from>
    <xdr:to>
      <xdr:col>7</xdr:col>
      <xdr:colOff>247650</xdr:colOff>
      <xdr:row>20</xdr:row>
      <xdr:rowOff>129396</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66725" y="2133599"/>
          <a:ext cx="5648325" cy="3253597"/>
        </a:xfrm>
        <a:prstGeom prst="rect">
          <a:avLst/>
        </a:prstGeom>
        <a:noFill/>
      </xdr:spPr>
    </xdr:pic>
    <xdr:clientData/>
  </xdr:twoCellAnchor>
  <xdr:twoCellAnchor editAs="oneCell">
    <xdr:from>
      <xdr:col>1</xdr:col>
      <xdr:colOff>76200</xdr:colOff>
      <xdr:row>22</xdr:row>
      <xdr:rowOff>161925</xdr:rowOff>
    </xdr:from>
    <xdr:to>
      <xdr:col>6</xdr:col>
      <xdr:colOff>361950</xdr:colOff>
      <xdr:row>40</xdr:row>
      <xdr:rowOff>28575</xdr:rowOff>
    </xdr:to>
    <xdr:pic>
      <xdr:nvPicPr>
        <xdr:cNvPr id="409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71450" y="5610225"/>
          <a:ext cx="5429250" cy="3295650"/>
        </a:xfrm>
        <a:prstGeom prst="rect">
          <a:avLst/>
        </a:prstGeom>
        <a:noFill/>
      </xdr:spPr>
    </xdr:pic>
    <xdr:clientData/>
  </xdr:twoCellAnchor>
  <xdr:twoCellAnchor editAs="oneCell">
    <xdr:from>
      <xdr:col>0</xdr:col>
      <xdr:colOff>57150</xdr:colOff>
      <xdr:row>0</xdr:row>
      <xdr:rowOff>47625</xdr:rowOff>
    </xdr:from>
    <xdr:to>
      <xdr:col>1</xdr:col>
      <xdr:colOff>870347</xdr:colOff>
      <xdr:row>4</xdr:row>
      <xdr:rowOff>133893</xdr:rowOff>
    </xdr:to>
    <xdr:pic>
      <xdr:nvPicPr>
        <xdr:cNvPr id="5"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3" cstate="print"/>
        <a:stretch>
          <a:fillRect/>
        </a:stretch>
      </xdr:blipFill>
      <xdr:spPr>
        <a:xfrm>
          <a:off x="57150" y="47625"/>
          <a:ext cx="908447" cy="8482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898922</xdr:colOff>
      <xdr:row>4</xdr:row>
      <xdr:rowOff>105318</xdr:rowOff>
    </xdr:to>
    <xdr:pic>
      <xdr:nvPicPr>
        <xdr:cNvPr id="4"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85725" y="19050"/>
          <a:ext cx="908447" cy="84826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941916</xdr:colOff>
      <xdr:row>45</xdr:row>
      <xdr:rowOff>35983</xdr:rowOff>
    </xdr:from>
    <xdr:to>
      <xdr:col>47</xdr:col>
      <xdr:colOff>84666</xdr:colOff>
      <xdr:row>55</xdr:row>
      <xdr:rowOff>42333</xdr:rowOff>
    </xdr:to>
    <xdr:graphicFrame macro="">
      <xdr:nvGraphicFramePr>
        <xdr:cNvPr id="3" name="Gráfico 2">
          <a:extLst>
            <a:ext uri="{FF2B5EF4-FFF2-40B4-BE49-F238E27FC236}">
              <a16:creationId xmlns="" xmlns:a16="http://schemas.microsoft.com/office/drawing/2014/main" id="{12D84898-6481-4044-8AFB-92462E6384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1068915</xdr:colOff>
      <xdr:row>63</xdr:row>
      <xdr:rowOff>63499</xdr:rowOff>
    </xdr:from>
    <xdr:to>
      <xdr:col>47</xdr:col>
      <xdr:colOff>317499</xdr:colOff>
      <xdr:row>80</xdr:row>
      <xdr:rowOff>105832</xdr:rowOff>
    </xdr:to>
    <xdr:graphicFrame macro="">
      <xdr:nvGraphicFramePr>
        <xdr:cNvPr id="4" name="Gráfico 3">
          <a:extLst>
            <a:ext uri="{FF2B5EF4-FFF2-40B4-BE49-F238E27FC236}">
              <a16:creationId xmlns="" xmlns:a16="http://schemas.microsoft.com/office/drawing/2014/main" id="{EE903696-5C6E-4007-ABC9-9C0451FA8E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3</xdr:col>
      <xdr:colOff>32147</xdr:colOff>
      <xdr:row>4</xdr:row>
      <xdr:rowOff>181518</xdr:rowOff>
    </xdr:to>
    <xdr:pic>
      <xdr:nvPicPr>
        <xdr:cNvPr id="3"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114300" y="95250"/>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1000124</xdr:colOff>
      <xdr:row>4</xdr:row>
      <xdr:rowOff>104775</xdr:rowOff>
    </xdr:to>
    <xdr:pic>
      <xdr:nvPicPr>
        <xdr:cNvPr id="2" name="Imatge 1" descr="logo FBCNFP millor resolució.jpg">
          <a:extLst>
            <a:ext uri="{FF2B5EF4-FFF2-40B4-BE49-F238E27FC236}">
              <a16:creationId xmlns="" xmlns:a16="http://schemas.microsoft.com/office/drawing/2014/main" id="{8BFE1358-B5BB-401D-BF8E-A204A253EDDF}"/>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145958</xdr:colOff>
      <xdr:row>17</xdr:row>
      <xdr:rowOff>209548</xdr:rowOff>
    </xdr:from>
    <xdr:to>
      <xdr:col>8</xdr:col>
      <xdr:colOff>533400</xdr:colOff>
      <xdr:row>36</xdr:row>
      <xdr:rowOff>2914</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41208" y="4848223"/>
          <a:ext cx="6531067" cy="3460491"/>
        </a:xfrm>
        <a:prstGeom prst="rect">
          <a:avLst/>
        </a:prstGeom>
        <a:noFill/>
      </xdr:spPr>
    </xdr:pic>
    <xdr:clientData/>
  </xdr:twoCellAnchor>
  <xdr:twoCellAnchor editAs="oneCell">
    <xdr:from>
      <xdr:col>1</xdr:col>
      <xdr:colOff>66675</xdr:colOff>
      <xdr:row>0</xdr:row>
      <xdr:rowOff>95250</xdr:rowOff>
    </xdr:from>
    <xdr:to>
      <xdr:col>1</xdr:col>
      <xdr:colOff>975122</xdr:colOff>
      <xdr:row>4</xdr:row>
      <xdr:rowOff>181518</xdr:rowOff>
    </xdr:to>
    <xdr:pic>
      <xdr:nvPicPr>
        <xdr:cNvPr id="6"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2" cstate="print"/>
        <a:stretch>
          <a:fillRect/>
        </a:stretch>
      </xdr:blipFill>
      <xdr:spPr>
        <a:xfrm>
          <a:off x="161925" y="95250"/>
          <a:ext cx="908447"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822722</xdr:colOff>
      <xdr:row>4</xdr:row>
      <xdr:rowOff>86268</xdr:rowOff>
    </xdr:to>
    <xdr:pic>
      <xdr:nvPicPr>
        <xdr:cNvPr id="4"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9525" y="0"/>
          <a:ext cx="908447" cy="848268"/>
        </a:xfrm>
        <a:prstGeom prst="rect">
          <a:avLst/>
        </a:prstGeom>
      </xdr:spPr>
    </xdr:pic>
    <xdr:clientData/>
  </xdr:twoCellAnchor>
  <xdr:twoCellAnchor editAs="oneCell">
    <xdr:from>
      <xdr:col>1</xdr:col>
      <xdr:colOff>800100</xdr:colOff>
      <xdr:row>9</xdr:row>
      <xdr:rowOff>66675</xdr:rowOff>
    </xdr:from>
    <xdr:to>
      <xdr:col>8</xdr:col>
      <xdr:colOff>47625</xdr:colOff>
      <xdr:row>26</xdr:row>
      <xdr:rowOff>76200</xdr:rowOff>
    </xdr:to>
    <xdr:pic>
      <xdr:nvPicPr>
        <xdr:cNvPr id="204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895350" y="1885950"/>
          <a:ext cx="5391150" cy="3248025"/>
        </a:xfrm>
        <a:prstGeom prst="rect">
          <a:avLst/>
        </a:prstGeom>
        <a:noFill/>
      </xdr:spPr>
    </xdr:pic>
    <xdr:clientData/>
  </xdr:twoCellAnchor>
  <xdr:twoCellAnchor editAs="oneCell">
    <xdr:from>
      <xdr:col>1</xdr:col>
      <xdr:colOff>952500</xdr:colOff>
      <xdr:row>30</xdr:row>
      <xdr:rowOff>142875</xdr:rowOff>
    </xdr:from>
    <xdr:to>
      <xdr:col>8</xdr:col>
      <xdr:colOff>200025</xdr:colOff>
      <xdr:row>47</xdr:row>
      <xdr:rowOff>152400</xdr:rowOff>
    </xdr:to>
    <xdr:pic>
      <xdr:nvPicPr>
        <xdr:cNvPr id="2050"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047750" y="6010275"/>
          <a:ext cx="5391150" cy="32480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2381250</xdr:colOff>
      <xdr:row>21</xdr:row>
      <xdr:rowOff>126999</xdr:rowOff>
    </xdr:from>
    <xdr:to>
      <xdr:col>17</xdr:col>
      <xdr:colOff>476251</xdr:colOff>
      <xdr:row>46</xdr:row>
      <xdr:rowOff>84667</xdr:rowOff>
    </xdr:to>
    <xdr:graphicFrame macro="">
      <xdr:nvGraphicFramePr>
        <xdr:cNvPr id="2" name="Gráfico 1">
          <a:extLst>
            <a:ext uri="{FF2B5EF4-FFF2-40B4-BE49-F238E27FC236}">
              <a16:creationId xmlns="" xmlns:a16="http://schemas.microsoft.com/office/drawing/2014/main" id="{E40762AB-C240-4F4D-A958-504A0110D3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571501</xdr:colOff>
      <xdr:row>24</xdr:row>
      <xdr:rowOff>99484</xdr:rowOff>
    </xdr:from>
    <xdr:to>
      <xdr:col>15</xdr:col>
      <xdr:colOff>486833</xdr:colOff>
      <xdr:row>41</xdr:row>
      <xdr:rowOff>95250</xdr:rowOff>
    </xdr:to>
    <xdr:graphicFrame macro="">
      <xdr:nvGraphicFramePr>
        <xdr:cNvPr id="4" name="Gráfico 3">
          <a:extLst>
            <a:ext uri="{FF2B5EF4-FFF2-40B4-BE49-F238E27FC236}">
              <a16:creationId xmlns="" xmlns:a16="http://schemas.microsoft.com/office/drawing/2014/main" id="{1E2A6F84-11A3-4971-8CBD-18AD906AA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24</xdr:col>
      <xdr:colOff>465665</xdr:colOff>
      <xdr:row>41</xdr:row>
      <xdr:rowOff>186266</xdr:rowOff>
    </xdr:to>
    <xdr:graphicFrame macro="">
      <xdr:nvGraphicFramePr>
        <xdr:cNvPr id="6" name="Gráfico 5">
          <a:extLst>
            <a:ext uri="{FF2B5EF4-FFF2-40B4-BE49-F238E27FC236}">
              <a16:creationId xmlns="" xmlns:a16="http://schemas.microsoft.com/office/drawing/2014/main" id="{09761643-9F03-4E96-8BD2-762B760B5D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0</xdr:row>
      <xdr:rowOff>28575</xdr:rowOff>
    </xdr:from>
    <xdr:to>
      <xdr:col>1</xdr:col>
      <xdr:colOff>965597</xdr:colOff>
      <xdr:row>4</xdr:row>
      <xdr:rowOff>114843</xdr:rowOff>
    </xdr:to>
    <xdr:pic>
      <xdr:nvPicPr>
        <xdr:cNvPr id="5" name="Imatge 1" descr="logo FBCNFP millor resolució.jpg">
          <a:extLst>
            <a:ext uri="{FF2B5EF4-FFF2-40B4-BE49-F238E27FC236}">
              <a16:creationId xmlns="" xmlns:a16="http://schemas.microsoft.com/office/drawing/2014/main" id="{33D6AD4D-BDE6-4970-B1E9-54A5B45FF6BD}"/>
            </a:ext>
          </a:extLst>
        </xdr:cNvPr>
        <xdr:cNvPicPr>
          <a:picLocks noChangeAspect="1"/>
        </xdr:cNvPicPr>
      </xdr:nvPicPr>
      <xdr:blipFill>
        <a:blip xmlns:r="http://schemas.openxmlformats.org/officeDocument/2006/relationships" r:embed="rId1" cstate="print"/>
        <a:stretch>
          <a:fillRect/>
        </a:stretch>
      </xdr:blipFill>
      <xdr:spPr>
        <a:xfrm>
          <a:off x="152400" y="28575"/>
          <a:ext cx="908447" cy="848268"/>
        </a:xfrm>
        <a:prstGeom prst="rect">
          <a:avLst/>
        </a:prstGeom>
      </xdr:spPr>
    </xdr:pic>
    <xdr:clientData/>
  </xdr:twoCellAnchor>
  <xdr:twoCellAnchor editAs="oneCell">
    <xdr:from>
      <xdr:col>1</xdr:col>
      <xdr:colOff>485044</xdr:colOff>
      <xdr:row>9</xdr:row>
      <xdr:rowOff>133350</xdr:rowOff>
    </xdr:from>
    <xdr:to>
      <xdr:col>5</xdr:col>
      <xdr:colOff>257480</xdr:colOff>
      <xdr:row>27</xdr:row>
      <xdr:rowOff>19050</xdr:rowOff>
    </xdr:to>
    <xdr:pic>
      <xdr:nvPicPr>
        <xdr:cNvPr id="307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580294" y="1952625"/>
          <a:ext cx="4544461" cy="3314700"/>
        </a:xfrm>
        <a:prstGeom prst="rect">
          <a:avLst/>
        </a:prstGeom>
        <a:noFill/>
      </xdr:spPr>
    </xdr:pic>
    <xdr:clientData/>
  </xdr:twoCellAnchor>
  <xdr:twoCellAnchor editAs="oneCell">
    <xdr:from>
      <xdr:col>1</xdr:col>
      <xdr:colOff>542926</xdr:colOff>
      <xdr:row>31</xdr:row>
      <xdr:rowOff>28575</xdr:rowOff>
    </xdr:from>
    <xdr:to>
      <xdr:col>5</xdr:col>
      <xdr:colOff>266701</xdr:colOff>
      <xdr:row>48</xdr:row>
      <xdr:rowOff>62290</xdr:rowOff>
    </xdr:to>
    <xdr:pic>
      <xdr:nvPicPr>
        <xdr:cNvPr id="3074"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638176" y="6086475"/>
          <a:ext cx="4495800" cy="327221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24</xdr:col>
      <xdr:colOff>42332</xdr:colOff>
      <xdr:row>63</xdr:row>
      <xdr:rowOff>190499</xdr:rowOff>
    </xdr:from>
    <xdr:to>
      <xdr:col>28</xdr:col>
      <xdr:colOff>158748</xdr:colOff>
      <xdr:row>87</xdr:row>
      <xdr:rowOff>69849</xdr:rowOff>
    </xdr:to>
    <xdr:graphicFrame macro="">
      <xdr:nvGraphicFramePr>
        <xdr:cNvPr id="3" name="Gráfico 2">
          <a:extLst>
            <a:ext uri="{FF2B5EF4-FFF2-40B4-BE49-F238E27FC236}">
              <a16:creationId xmlns="" xmlns:a16="http://schemas.microsoft.com/office/drawing/2014/main" id="{795FFF75-93E3-4964-B863-AF71588D2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42334</xdr:colOff>
      <xdr:row>108</xdr:row>
      <xdr:rowOff>52916</xdr:rowOff>
    </xdr:from>
    <xdr:to>
      <xdr:col>28</xdr:col>
      <xdr:colOff>158750</xdr:colOff>
      <xdr:row>131</xdr:row>
      <xdr:rowOff>122766</xdr:rowOff>
    </xdr:to>
    <xdr:graphicFrame macro="">
      <xdr:nvGraphicFramePr>
        <xdr:cNvPr id="5" name="Gráfico 4">
          <a:extLst>
            <a:ext uri="{FF2B5EF4-FFF2-40B4-BE49-F238E27FC236}">
              <a16:creationId xmlns="" xmlns:a16="http://schemas.microsoft.com/office/drawing/2014/main" id="{BE98C0D6-A942-4591-8E2C-6A6FEC5CC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7:L21"/>
  <sheetViews>
    <sheetView topLeftCell="A4" workbookViewId="0">
      <selection activeCell="F22" sqref="F22"/>
    </sheetView>
  </sheetViews>
  <sheetFormatPr defaultColWidth="9.140625" defaultRowHeight="15"/>
  <cols>
    <col min="1" max="1" width="6" style="67" customWidth="1"/>
    <col min="2" max="2" width="4.28515625" style="67" customWidth="1"/>
    <col min="3" max="16384" width="9.140625" style="67"/>
  </cols>
  <sheetData>
    <row r="7" spans="1:12">
      <c r="C7" s="68"/>
      <c r="D7" s="68"/>
      <c r="E7" s="68"/>
      <c r="F7" s="68"/>
      <c r="G7" s="68"/>
      <c r="H7" s="68"/>
      <c r="I7" s="68"/>
      <c r="J7" s="68"/>
      <c r="K7" s="68"/>
    </row>
    <row r="8" spans="1:12" ht="15.75" thickBot="1">
      <c r="C8" s="69"/>
      <c r="D8" s="69"/>
      <c r="E8" s="69"/>
      <c r="F8" s="69"/>
      <c r="G8" s="69"/>
      <c r="H8" s="69"/>
      <c r="I8" s="69"/>
      <c r="J8" s="69"/>
      <c r="K8" s="69"/>
    </row>
    <row r="9" spans="1:12" ht="15" customHeight="1">
      <c r="C9" s="70"/>
      <c r="D9" s="70"/>
      <c r="E9" s="70"/>
      <c r="F9" s="70"/>
      <c r="G9" s="71"/>
      <c r="H9" s="72"/>
      <c r="I9" s="72"/>
      <c r="J9" s="73"/>
      <c r="K9" s="73"/>
    </row>
    <row r="10" spans="1:12" ht="31.5" customHeight="1">
      <c r="A10" s="74"/>
      <c r="B10" s="74"/>
      <c r="C10" s="120" t="s">
        <v>191</v>
      </c>
      <c r="D10" s="120"/>
      <c r="E10" s="120"/>
      <c r="F10" s="120"/>
      <c r="G10" s="120"/>
      <c r="H10" s="120"/>
      <c r="I10" s="120"/>
      <c r="J10" s="120"/>
      <c r="K10" s="120"/>
      <c r="L10" s="74"/>
    </row>
    <row r="11" spans="1:12" ht="31.5" customHeight="1">
      <c r="A11" s="74"/>
      <c r="B11" s="74"/>
      <c r="C11" s="120"/>
      <c r="D11" s="120"/>
      <c r="E11" s="120"/>
      <c r="F11" s="120"/>
      <c r="G11" s="120"/>
      <c r="H11" s="120"/>
      <c r="I11" s="120"/>
      <c r="J11" s="120"/>
      <c r="K11" s="120"/>
      <c r="L11" s="74"/>
    </row>
    <row r="12" spans="1:12" ht="79.5" customHeight="1">
      <c r="A12" s="74"/>
      <c r="B12" s="74"/>
      <c r="C12" s="120"/>
      <c r="D12" s="120"/>
      <c r="E12" s="120"/>
      <c r="F12" s="120"/>
      <c r="G12" s="120"/>
      <c r="H12" s="120"/>
      <c r="I12" s="120"/>
      <c r="J12" s="120"/>
      <c r="K12" s="120"/>
      <c r="L12" s="74"/>
    </row>
    <row r="13" spans="1:12" ht="15.75" thickBot="1">
      <c r="A13" s="74"/>
      <c r="B13" s="74"/>
      <c r="C13" s="75"/>
      <c r="D13" s="75"/>
      <c r="E13" s="75"/>
      <c r="F13" s="75"/>
      <c r="G13" s="76"/>
      <c r="H13" s="76"/>
      <c r="I13" s="76"/>
      <c r="J13" s="77"/>
      <c r="K13" s="77"/>
      <c r="L13" s="74"/>
    </row>
    <row r="14" spans="1:12">
      <c r="A14" s="74"/>
      <c r="B14" s="74"/>
      <c r="C14" s="78"/>
      <c r="D14" s="78"/>
      <c r="E14" s="78"/>
      <c r="F14" s="78"/>
      <c r="G14" s="79"/>
      <c r="H14" s="79"/>
      <c r="I14" s="79"/>
      <c r="J14" s="74"/>
      <c r="K14" s="74"/>
      <c r="L14" s="74"/>
    </row>
    <row r="15" spans="1:12">
      <c r="A15" s="74"/>
      <c r="B15" s="74"/>
      <c r="C15" s="78"/>
      <c r="D15" s="78"/>
      <c r="E15" s="78"/>
      <c r="F15" s="78"/>
      <c r="G15" s="79"/>
      <c r="H15" s="79"/>
      <c r="I15" s="79"/>
      <c r="J15" s="74"/>
      <c r="K15" s="74"/>
      <c r="L15" s="74"/>
    </row>
    <row r="16" spans="1:12" ht="101.25" customHeight="1">
      <c r="A16" s="74"/>
      <c r="B16" s="80"/>
      <c r="C16" s="121" t="s">
        <v>192</v>
      </c>
      <c r="D16" s="122"/>
      <c r="E16" s="122"/>
      <c r="F16" s="122"/>
      <c r="G16" s="122"/>
      <c r="H16" s="122"/>
      <c r="I16" s="122"/>
      <c r="J16" s="122"/>
      <c r="K16" s="122"/>
      <c r="L16" s="74"/>
    </row>
    <row r="17" spans="2:11" ht="26.25">
      <c r="B17" s="80"/>
      <c r="C17" s="81"/>
      <c r="D17" s="81"/>
      <c r="E17" s="81"/>
      <c r="F17" s="82"/>
      <c r="G17" s="83"/>
      <c r="H17" s="83"/>
      <c r="I17" s="83"/>
      <c r="J17" s="68"/>
      <c r="K17" s="68"/>
    </row>
    <row r="18" spans="2:11" ht="26.25">
      <c r="B18" s="80"/>
      <c r="C18" s="84"/>
      <c r="D18" s="84"/>
      <c r="E18" s="84"/>
      <c r="F18" s="68"/>
      <c r="G18" s="68"/>
      <c r="H18" s="68"/>
      <c r="I18" s="68"/>
      <c r="J18" s="68"/>
      <c r="K18" s="68"/>
    </row>
    <row r="19" spans="2:11" ht="26.25">
      <c r="B19" s="80"/>
      <c r="C19" s="80"/>
      <c r="D19" s="80"/>
      <c r="E19" s="80"/>
    </row>
    <row r="20" spans="2:11" ht="26.25">
      <c r="B20" s="80"/>
      <c r="C20" s="80"/>
      <c r="D20" s="80"/>
      <c r="E20" s="80"/>
      <c r="G20" s="123"/>
      <c r="H20" s="123"/>
      <c r="I20" s="123"/>
    </row>
    <row r="21" spans="2:11">
      <c r="G21" s="123"/>
      <c r="H21" s="123"/>
      <c r="I21" s="123"/>
    </row>
  </sheetData>
  <sheetProtection password="CC3D" sheet="1" objects="1" scenarios="1"/>
  <mergeCells count="3">
    <mergeCell ref="C10:K12"/>
    <mergeCell ref="C16:K16"/>
    <mergeCell ref="G20:I2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dimension ref="B3:K46"/>
  <sheetViews>
    <sheetView workbookViewId="0">
      <selection activeCell="K12" sqref="K12"/>
    </sheetView>
  </sheetViews>
  <sheetFormatPr defaultColWidth="9.140625" defaultRowHeight="15"/>
  <cols>
    <col min="1" max="1" width="1.42578125" style="67" customWidth="1"/>
    <col min="2" max="2" width="46.5703125" style="67" customWidth="1"/>
    <col min="3" max="3" width="9.7109375" style="67" customWidth="1"/>
    <col min="4" max="4" width="5.5703125" style="67" bestFit="1" customWidth="1"/>
    <col min="5" max="5" width="9.7109375" style="67" customWidth="1"/>
    <col min="6" max="6" width="5.5703125" style="67" bestFit="1" customWidth="1"/>
    <col min="7" max="7" width="9.42578125" style="67" bestFit="1" customWidth="1"/>
    <col min="8" max="8" width="5.5703125" style="67" bestFit="1" customWidth="1"/>
    <col min="9" max="16384" width="9.140625" style="67"/>
  </cols>
  <sheetData>
    <row r="3" spans="2:10">
      <c r="J3" s="94" t="s">
        <v>209</v>
      </c>
    </row>
    <row r="5" spans="2:10">
      <c r="C5" s="98"/>
    </row>
    <row r="6" spans="2:10">
      <c r="C6" s="98"/>
    </row>
    <row r="7" spans="2:10" ht="18.75">
      <c r="B7" s="97" t="s">
        <v>416</v>
      </c>
      <c r="C7" s="99"/>
      <c r="D7" s="99"/>
      <c r="E7" s="99"/>
      <c r="F7" s="99"/>
      <c r="G7" s="99"/>
      <c r="H7" s="99"/>
      <c r="I7" s="99"/>
      <c r="J7" s="99"/>
    </row>
    <row r="8" spans="2:10" ht="12.75" customHeight="1">
      <c r="B8" s="113"/>
    </row>
    <row r="9" spans="2:10" ht="19.5" customHeight="1">
      <c r="B9" s="117" t="s">
        <v>410</v>
      </c>
      <c r="C9" s="118"/>
      <c r="D9" s="118"/>
      <c r="E9" s="150"/>
      <c r="F9" s="150"/>
      <c r="G9" s="150"/>
      <c r="H9" s="150"/>
    </row>
    <row r="10" spans="2:10" ht="27.75" customHeight="1">
      <c r="B10" s="114"/>
      <c r="C10" s="115"/>
      <c r="D10" s="116"/>
      <c r="E10" s="115"/>
      <c r="F10" s="116"/>
      <c r="G10" s="115"/>
      <c r="H10" s="116"/>
    </row>
    <row r="11" spans="2:10" ht="27.75" customHeight="1">
      <c r="B11" s="114"/>
      <c r="C11" s="115"/>
      <c r="D11" s="116"/>
      <c r="E11" s="115"/>
      <c r="F11" s="116"/>
      <c r="G11" s="115"/>
      <c r="H11" s="116"/>
    </row>
    <row r="12" spans="2:10" ht="27.75" customHeight="1">
      <c r="B12" s="114"/>
      <c r="C12" s="115"/>
      <c r="D12" s="116"/>
      <c r="E12" s="115"/>
      <c r="F12" s="116"/>
      <c r="G12" s="115"/>
      <c r="H12" s="116"/>
    </row>
    <row r="13" spans="2:10" ht="27.75" customHeight="1">
      <c r="B13" s="114"/>
      <c r="C13" s="115"/>
      <c r="D13" s="116"/>
      <c r="E13" s="115"/>
      <c r="F13" s="116"/>
      <c r="G13" s="115"/>
      <c r="H13" s="116"/>
    </row>
    <row r="14" spans="2:10" ht="27.75" customHeight="1">
      <c r="B14" s="114"/>
      <c r="C14" s="115"/>
      <c r="D14" s="116"/>
      <c r="E14" s="115"/>
      <c r="F14" s="116"/>
      <c r="G14" s="115"/>
      <c r="H14" s="116"/>
    </row>
    <row r="15" spans="2:10" ht="27.75" customHeight="1">
      <c r="B15" s="114"/>
      <c r="C15" s="115"/>
      <c r="D15" s="116"/>
      <c r="E15" s="115"/>
      <c r="F15" s="116"/>
      <c r="G15" s="115"/>
      <c r="H15" s="116"/>
    </row>
    <row r="16" spans="2:10" ht="27.75" customHeight="1">
      <c r="B16" s="95"/>
      <c r="C16" s="115"/>
      <c r="D16" s="116"/>
      <c r="E16" s="115"/>
      <c r="F16" s="116"/>
      <c r="G16" s="115"/>
      <c r="H16" s="116"/>
    </row>
    <row r="17" spans="2:11" ht="15.75" customHeight="1">
      <c r="B17" s="95"/>
      <c r="C17" s="95"/>
      <c r="D17" s="95"/>
      <c r="E17" s="95"/>
      <c r="F17" s="95"/>
      <c r="G17" s="95"/>
      <c r="H17" s="95"/>
      <c r="I17" s="95"/>
      <c r="J17" s="95"/>
    </row>
    <row r="18" spans="2:11" ht="18.75">
      <c r="B18" s="100"/>
      <c r="C18" s="95"/>
      <c r="D18" s="95"/>
      <c r="E18" s="95"/>
      <c r="F18" s="95"/>
      <c r="G18" s="95"/>
      <c r="H18" s="95"/>
      <c r="I18" s="95"/>
    </row>
    <row r="19" spans="2:11">
      <c r="B19" s="95"/>
      <c r="C19" s="95"/>
      <c r="D19" s="95"/>
      <c r="E19" s="95"/>
      <c r="F19" s="95"/>
      <c r="G19" s="95"/>
      <c r="H19" s="95"/>
      <c r="I19" s="95"/>
    </row>
    <row r="20" spans="2:11">
      <c r="K20" s="102"/>
    </row>
    <row r="22" spans="2:11">
      <c r="B22" s="86" t="s">
        <v>177</v>
      </c>
    </row>
    <row r="24" spans="2:11">
      <c r="K24" s="101"/>
    </row>
    <row r="40" spans="2:11">
      <c r="B40" s="95"/>
      <c r="C40" s="95"/>
      <c r="D40" s="95"/>
      <c r="E40" s="95"/>
      <c r="F40" s="95"/>
      <c r="G40" s="95"/>
      <c r="H40" s="95"/>
      <c r="I40" s="95"/>
    </row>
    <row r="41" spans="2:11">
      <c r="B41" s="99"/>
      <c r="C41" s="99"/>
      <c r="D41" s="99"/>
      <c r="E41" s="99"/>
      <c r="F41" s="99"/>
      <c r="G41" s="99"/>
      <c r="H41" s="99"/>
      <c r="I41" s="99"/>
      <c r="J41" s="99"/>
    </row>
    <row r="42" spans="2:11">
      <c r="B42" s="67" t="s">
        <v>405</v>
      </c>
    </row>
    <row r="45" spans="2:11" ht="23.25" customHeight="1">
      <c r="B45" s="124" t="s">
        <v>398</v>
      </c>
      <c r="C45" s="125"/>
      <c r="D45" s="125"/>
      <c r="E45" s="125"/>
      <c r="F45" s="125"/>
      <c r="G45" s="125"/>
      <c r="H45" s="125"/>
      <c r="I45" s="125"/>
      <c r="J45" s="125"/>
      <c r="K45" s="103"/>
    </row>
    <row r="46" spans="2:11" ht="174.75" customHeight="1">
      <c r="B46" s="126" t="s">
        <v>411</v>
      </c>
      <c r="C46" s="127"/>
      <c r="D46" s="127"/>
      <c r="E46" s="127"/>
      <c r="F46" s="127"/>
      <c r="G46" s="127"/>
      <c r="H46" s="127"/>
      <c r="I46" s="127"/>
      <c r="J46" s="127"/>
      <c r="K46" s="128"/>
    </row>
  </sheetData>
  <sheetProtection password="CC3D" sheet="1" objects="1" scenarios="1"/>
  <mergeCells count="4">
    <mergeCell ref="E9:F9"/>
    <mergeCell ref="G9:H9"/>
    <mergeCell ref="B45:J45"/>
    <mergeCell ref="B46:K46"/>
  </mergeCells>
  <hyperlinks>
    <hyperlink ref="J3" location="'2.4'!A1" display="Tornar a l'índex"/>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3:H42"/>
  <sheetViews>
    <sheetView workbookViewId="0">
      <selection activeCell="I17" sqref="I17"/>
    </sheetView>
  </sheetViews>
  <sheetFormatPr defaultColWidth="9.140625" defaultRowHeight="15"/>
  <cols>
    <col min="1" max="1" width="1.42578125" style="67" customWidth="1"/>
    <col min="2" max="2" width="46.5703125" style="67" customWidth="1"/>
    <col min="3" max="6" width="13.42578125" style="67" customWidth="1"/>
    <col min="7" max="7" width="20.42578125" style="67" customWidth="1"/>
    <col min="8" max="16384" width="9.140625" style="67"/>
  </cols>
  <sheetData>
    <row r="3" spans="2:7">
      <c r="G3" s="94" t="s">
        <v>209</v>
      </c>
    </row>
    <row r="5" spans="2:7">
      <c r="C5" s="98"/>
    </row>
    <row r="6" spans="2:7">
      <c r="C6" s="98"/>
    </row>
    <row r="7" spans="2:7" ht="18.75">
      <c r="B7" s="97" t="s">
        <v>417</v>
      </c>
      <c r="C7" s="99"/>
      <c r="D7" s="99"/>
      <c r="E7" s="99"/>
      <c r="F7" s="99"/>
      <c r="G7" s="99"/>
    </row>
    <row r="8" spans="2:7" ht="9.75" customHeight="1">
      <c r="B8" s="100"/>
    </row>
    <row r="9" spans="2:7" ht="15.75" customHeight="1">
      <c r="B9" s="117"/>
      <c r="C9" s="129" t="s">
        <v>188</v>
      </c>
      <c r="D9" s="129"/>
      <c r="E9" s="129" t="s">
        <v>177</v>
      </c>
      <c r="F9" s="129"/>
    </row>
    <row r="10" spans="2:7" ht="15.75" customHeight="1">
      <c r="B10" s="104" t="s">
        <v>173</v>
      </c>
      <c r="C10" s="104" t="s">
        <v>190</v>
      </c>
      <c r="D10" s="119" t="s">
        <v>189</v>
      </c>
      <c r="E10" s="104" t="s">
        <v>190</v>
      </c>
      <c r="F10" s="119" t="s">
        <v>189</v>
      </c>
    </row>
    <row r="11" spans="2:7" ht="15.75" customHeight="1">
      <c r="B11" s="67" t="s">
        <v>121</v>
      </c>
      <c r="C11" s="105">
        <v>570</v>
      </c>
      <c r="D11" s="102">
        <v>1.736005360297253E-2</v>
      </c>
      <c r="E11" s="105">
        <v>33</v>
      </c>
      <c r="F11" s="102">
        <v>3.6883871688834246E-3</v>
      </c>
    </row>
    <row r="12" spans="2:7" ht="15.75" customHeight="1">
      <c r="B12" s="67" t="s">
        <v>122</v>
      </c>
      <c r="C12" s="105">
        <v>6442</v>
      </c>
      <c r="D12" s="102">
        <v>0.19619906194798076</v>
      </c>
      <c r="E12" s="105">
        <v>1256</v>
      </c>
      <c r="F12" s="102">
        <v>0.14038225103386609</v>
      </c>
    </row>
    <row r="13" spans="2:7" ht="15.75" customHeight="1">
      <c r="B13" s="67" t="s">
        <v>124</v>
      </c>
      <c r="C13" s="105">
        <v>306</v>
      </c>
      <c r="D13" s="102">
        <v>9.3196077237010424E-3</v>
      </c>
      <c r="E13" s="105">
        <v>287</v>
      </c>
      <c r="F13" s="102">
        <v>3.2077791438470997E-2</v>
      </c>
    </row>
    <row r="14" spans="2:7" ht="15.75" customHeight="1">
      <c r="B14" s="67" t="s">
        <v>125</v>
      </c>
      <c r="C14" s="105">
        <v>810</v>
      </c>
      <c r="D14" s="102">
        <v>2.46695498568557E-2</v>
      </c>
      <c r="E14" s="105">
        <v>82</v>
      </c>
      <c r="F14" s="102">
        <v>9.1650832681345711E-3</v>
      </c>
    </row>
    <row r="15" spans="2:7" ht="15.75" customHeight="1">
      <c r="B15" s="67" t="s">
        <v>126</v>
      </c>
      <c r="C15" s="105">
        <v>0</v>
      </c>
      <c r="D15" s="102">
        <v>0</v>
      </c>
      <c r="E15" s="105">
        <v>10</v>
      </c>
      <c r="F15" s="102">
        <v>1.1176930814798256E-3</v>
      </c>
    </row>
    <row r="16" spans="2:7" ht="15.75" customHeight="1">
      <c r="B16" s="67" t="s">
        <v>128</v>
      </c>
      <c r="C16" s="105">
        <v>3308</v>
      </c>
      <c r="D16" s="102">
        <v>0.10074922336602303</v>
      </c>
      <c r="E16" s="105">
        <v>849</v>
      </c>
      <c r="F16" s="102">
        <v>9.489214261763719E-2</v>
      </c>
    </row>
    <row r="17" spans="2:8" ht="15.75" customHeight="1">
      <c r="B17" s="67" t="s">
        <v>129</v>
      </c>
      <c r="C17" s="105">
        <v>38</v>
      </c>
      <c r="D17" s="102">
        <v>1.1573369068648353E-3</v>
      </c>
      <c r="E17" s="105">
        <v>121</v>
      </c>
      <c r="F17" s="102">
        <v>1.352408628590589E-2</v>
      </c>
      <c r="G17" s="95"/>
    </row>
    <row r="18" spans="2:8" ht="15.75" customHeight="1">
      <c r="B18" s="67" t="s">
        <v>130</v>
      </c>
      <c r="C18" s="105">
        <v>1037</v>
      </c>
      <c r="D18" s="102">
        <v>3.1583115063653529E-2</v>
      </c>
      <c r="E18" s="105">
        <v>60</v>
      </c>
      <c r="F18" s="102">
        <v>6.7061584888789541E-3</v>
      </c>
    </row>
    <row r="19" spans="2:8" ht="15.75" customHeight="1">
      <c r="B19" s="67" t="s">
        <v>131</v>
      </c>
      <c r="C19" s="105">
        <v>400</v>
      </c>
      <c r="D19" s="102">
        <v>1.218249375647195E-2</v>
      </c>
      <c r="E19" s="105">
        <v>13</v>
      </c>
      <c r="F19" s="102">
        <v>1.4530010059237734E-3</v>
      </c>
    </row>
    <row r="20" spans="2:8" ht="15.75" customHeight="1">
      <c r="B20" s="67" t="s">
        <v>132</v>
      </c>
      <c r="C20" s="105">
        <v>1228</v>
      </c>
      <c r="D20" s="102">
        <v>3.7400255832368882E-2</v>
      </c>
      <c r="E20" s="105">
        <v>1</v>
      </c>
      <c r="F20" s="102">
        <v>1.1176930814798256E-4</v>
      </c>
      <c r="H20" s="102"/>
    </row>
    <row r="21" spans="2:8" ht="15.75" customHeight="1">
      <c r="B21" s="67" t="s">
        <v>133</v>
      </c>
      <c r="C21" s="105">
        <v>779</v>
      </c>
      <c r="D21" s="102">
        <v>2.3725406590729123E-2</v>
      </c>
      <c r="E21" s="105">
        <v>799</v>
      </c>
      <c r="F21" s="102">
        <v>8.9303677210238075E-2</v>
      </c>
    </row>
    <row r="22" spans="2:8" ht="15.75" customHeight="1">
      <c r="B22" s="67" t="s">
        <v>134</v>
      </c>
      <c r="C22" s="105">
        <v>1650</v>
      </c>
      <c r="D22" s="102">
        <v>5.0252786745446795E-2</v>
      </c>
      <c r="E22" s="105">
        <v>824</v>
      </c>
      <c r="F22" s="102">
        <v>9.2097909913937639E-2</v>
      </c>
    </row>
    <row r="23" spans="2:8" ht="15.75" customHeight="1">
      <c r="B23" s="67" t="s">
        <v>135</v>
      </c>
      <c r="C23" s="105">
        <v>626</v>
      </c>
      <c r="D23" s="102">
        <v>1.9065602728878601E-2</v>
      </c>
      <c r="E23" s="105">
        <v>44</v>
      </c>
      <c r="F23" s="102">
        <v>4.9178495585112331E-3</v>
      </c>
      <c r="H23" s="101"/>
    </row>
    <row r="24" spans="2:8" ht="15.75" customHeight="1">
      <c r="B24" s="67" t="s">
        <v>136</v>
      </c>
      <c r="C24" s="105">
        <v>768</v>
      </c>
      <c r="D24" s="102">
        <v>2.3390388012426145E-2</v>
      </c>
      <c r="E24" s="105">
        <v>158</v>
      </c>
      <c r="F24" s="102">
        <v>1.7659550687381245E-2</v>
      </c>
    </row>
    <row r="25" spans="2:8" ht="15.75" customHeight="1">
      <c r="B25" s="67" t="s">
        <v>137</v>
      </c>
      <c r="C25" s="105">
        <v>512</v>
      </c>
      <c r="D25" s="102">
        <v>1.5593592008284096E-2</v>
      </c>
      <c r="E25" s="105">
        <v>75</v>
      </c>
      <c r="F25" s="102">
        <v>8.3826981110986919E-3</v>
      </c>
    </row>
    <row r="26" spans="2:8" ht="15.75" customHeight="1">
      <c r="B26" s="67" t="s">
        <v>138</v>
      </c>
      <c r="C26" s="105">
        <v>0</v>
      </c>
      <c r="D26" s="102">
        <v>0</v>
      </c>
      <c r="E26" s="105">
        <v>2</v>
      </c>
      <c r="F26" s="102">
        <v>2.2353861629596512E-4</v>
      </c>
    </row>
    <row r="27" spans="2:8" ht="15.75" customHeight="1">
      <c r="B27" s="67" t="s">
        <v>139</v>
      </c>
      <c r="C27" s="105">
        <v>3164</v>
      </c>
      <c r="D27" s="102">
        <v>9.636352561369313E-2</v>
      </c>
      <c r="E27" s="105">
        <v>632</v>
      </c>
      <c r="F27" s="102">
        <v>7.0638202749524981E-2</v>
      </c>
    </row>
    <row r="28" spans="2:8" ht="15.75" customHeight="1">
      <c r="B28" s="67" t="s">
        <v>140</v>
      </c>
      <c r="C28" s="105">
        <v>472</v>
      </c>
      <c r="D28" s="102">
        <v>1.43753426326369E-2</v>
      </c>
      <c r="E28" s="105">
        <v>55</v>
      </c>
      <c r="F28" s="102">
        <v>6.1473119481390412E-3</v>
      </c>
    </row>
    <row r="29" spans="2:8" ht="15.75" customHeight="1">
      <c r="B29" s="67" t="s">
        <v>141</v>
      </c>
      <c r="C29" s="105">
        <v>71</v>
      </c>
      <c r="D29" s="102">
        <v>2.1623926417737712E-3</v>
      </c>
      <c r="E29" s="105">
        <v>0</v>
      </c>
      <c r="F29" s="102">
        <v>0</v>
      </c>
    </row>
    <row r="30" spans="2:8" ht="15.75" customHeight="1">
      <c r="B30" s="67" t="s">
        <v>142</v>
      </c>
      <c r="C30" s="105">
        <v>42</v>
      </c>
      <c r="D30" s="102">
        <v>1.2791618444295547E-3</v>
      </c>
      <c r="E30" s="105">
        <v>22</v>
      </c>
      <c r="F30" s="102">
        <v>2.4589247792556166E-3</v>
      </c>
    </row>
    <row r="31" spans="2:8" ht="15.75" customHeight="1">
      <c r="B31" s="67" t="s">
        <v>143</v>
      </c>
      <c r="C31" s="105">
        <v>708</v>
      </c>
      <c r="D31" s="102">
        <v>2.1563013948955351E-2</v>
      </c>
      <c r="E31" s="105">
        <v>353</v>
      </c>
      <c r="F31" s="102">
        <v>3.9454565776237842E-2</v>
      </c>
    </row>
    <row r="32" spans="2:8" ht="15.75" customHeight="1">
      <c r="B32" s="67" t="s">
        <v>145</v>
      </c>
      <c r="C32" s="105">
        <v>8584</v>
      </c>
      <c r="D32" s="102">
        <v>0.26143631601388806</v>
      </c>
      <c r="E32" s="105">
        <v>1070</v>
      </c>
      <c r="F32" s="102">
        <v>0.11959315971834135</v>
      </c>
    </row>
    <row r="33" spans="2:8" ht="15.75" customHeight="1">
      <c r="B33" s="67" t="s">
        <v>146</v>
      </c>
      <c r="C33" s="105">
        <v>106</v>
      </c>
      <c r="D33" s="102">
        <v>3.2283608454650669E-3</v>
      </c>
      <c r="E33" s="105">
        <v>69</v>
      </c>
      <c r="F33" s="102">
        <v>7.7120822622107968E-3</v>
      </c>
    </row>
    <row r="34" spans="2:8" ht="15.75" customHeight="1">
      <c r="B34" s="67" t="s">
        <v>147</v>
      </c>
      <c r="C34" s="105">
        <v>764</v>
      </c>
      <c r="D34" s="102">
        <v>2.3268563074861425E-2</v>
      </c>
      <c r="E34" s="105">
        <v>215</v>
      </c>
      <c r="F34" s="102">
        <v>2.4030401251816252E-2</v>
      </c>
    </row>
    <row r="35" spans="2:8" ht="15.75" customHeight="1">
      <c r="B35" s="67" t="s">
        <v>149</v>
      </c>
      <c r="C35" s="105">
        <v>373</v>
      </c>
      <c r="D35" s="102">
        <v>1.1360175427910093E-2</v>
      </c>
      <c r="E35" s="105">
        <v>1294</v>
      </c>
      <c r="F35" s="102">
        <v>0.14462948474348944</v>
      </c>
    </row>
    <row r="36" spans="2:8" ht="15.75" customHeight="1">
      <c r="B36" s="67" t="s">
        <v>150</v>
      </c>
      <c r="C36" s="105">
        <v>76</v>
      </c>
      <c r="D36" s="102">
        <v>2.3146738137296706E-3</v>
      </c>
      <c r="E36" s="105">
        <v>623</v>
      </c>
      <c r="F36" s="102">
        <v>6.9632278976193132E-2</v>
      </c>
    </row>
    <row r="37" spans="2:8" ht="15.75" customHeight="1">
      <c r="B37" s="99" t="s">
        <v>174</v>
      </c>
      <c r="C37" s="106">
        <v>32834</v>
      </c>
      <c r="D37" s="109">
        <v>1</v>
      </c>
      <c r="E37" s="106">
        <v>8947</v>
      </c>
      <c r="F37" s="109">
        <v>1</v>
      </c>
      <c r="G37" s="99"/>
    </row>
    <row r="38" spans="2:8">
      <c r="B38" s="67" t="s">
        <v>405</v>
      </c>
    </row>
    <row r="41" spans="2:8" ht="23.25" customHeight="1">
      <c r="B41" s="124" t="s">
        <v>398</v>
      </c>
      <c r="C41" s="125"/>
      <c r="D41" s="125"/>
      <c r="E41" s="125"/>
      <c r="F41" s="125"/>
      <c r="G41" s="125"/>
      <c r="H41" s="103"/>
    </row>
    <row r="42" spans="2:8" ht="207.75" customHeight="1">
      <c r="B42" s="126" t="s">
        <v>412</v>
      </c>
      <c r="C42" s="127"/>
      <c r="D42" s="127"/>
      <c r="E42" s="127"/>
      <c r="F42" s="127"/>
      <c r="G42" s="127"/>
      <c r="H42" s="128"/>
    </row>
  </sheetData>
  <sheetProtection password="CC3D" sheet="1" objects="1" scenarios="1"/>
  <mergeCells count="4">
    <mergeCell ref="C9:D9"/>
    <mergeCell ref="E9:F9"/>
    <mergeCell ref="B41:G41"/>
    <mergeCell ref="B42:H42"/>
  </mergeCells>
  <hyperlinks>
    <hyperlink ref="G3" location="'2.5'!A1" display="Tornar a l'índex"/>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BW329"/>
  <sheetViews>
    <sheetView showGridLines="0" topLeftCell="BK1" zoomScale="90" zoomScaleNormal="90" workbookViewId="0">
      <selection activeCell="BS6" sqref="BS6:BW34"/>
    </sheetView>
  </sheetViews>
  <sheetFormatPr defaultColWidth="9.140625" defaultRowHeight="15"/>
  <cols>
    <col min="1" max="1" width="24.85546875" customWidth="1"/>
    <col min="2" max="2" width="53.140625" customWidth="1"/>
    <col min="3" max="3" width="94.5703125" customWidth="1"/>
    <col min="20" max="20" width="15.140625" customWidth="1"/>
    <col min="34" max="34" width="9.140625" style="2"/>
    <col min="37" max="37" width="27" customWidth="1"/>
    <col min="38" max="38" width="15.7109375" customWidth="1"/>
    <col min="39" max="39" width="23.85546875" customWidth="1"/>
    <col min="43" max="43" width="15.85546875" customWidth="1"/>
    <col min="44" max="44" width="21.140625" customWidth="1"/>
    <col min="45" max="45" width="20.7109375" customWidth="1"/>
    <col min="47" max="47" width="19.5703125" bestFit="1" customWidth="1"/>
    <col min="48" max="48" width="24.42578125" bestFit="1" customWidth="1"/>
    <col min="49" max="49" width="18.7109375" bestFit="1" customWidth="1"/>
    <col min="50" max="50" width="10.5703125" bestFit="1" customWidth="1"/>
    <col min="51" max="51" width="15.28515625" bestFit="1" customWidth="1"/>
    <col min="52" max="52" width="20.140625" bestFit="1" customWidth="1"/>
    <col min="53" max="53" width="30.7109375" bestFit="1" customWidth="1"/>
    <col min="54" max="54" width="26.7109375" bestFit="1" customWidth="1"/>
    <col min="55" max="55" width="24.42578125" bestFit="1" customWidth="1"/>
    <col min="59" max="59" width="15.7109375" customWidth="1"/>
    <col min="62" max="62" width="18.140625" customWidth="1"/>
    <col min="71" max="71" width="35.42578125" bestFit="1" customWidth="1"/>
    <col min="72" max="72" width="13.42578125" customWidth="1"/>
    <col min="74" max="74" width="14.5703125" customWidth="1"/>
  </cols>
  <sheetData>
    <row r="1" spans="1:75">
      <c r="A1" s="1" t="s">
        <v>119</v>
      </c>
      <c r="B1" s="2"/>
    </row>
    <row r="2" spans="1:75">
      <c r="A2" s="2"/>
      <c r="B2" s="2"/>
    </row>
    <row r="3" spans="1:75">
      <c r="A3" s="2"/>
      <c r="B3" s="2"/>
    </row>
    <row r="4" spans="1:75" ht="15" customHeight="1">
      <c r="B4" s="132" t="s">
        <v>1</v>
      </c>
      <c r="C4" s="132" t="s">
        <v>2</v>
      </c>
      <c r="D4" s="149" t="s">
        <v>120</v>
      </c>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33" t="s">
        <v>3</v>
      </c>
    </row>
    <row r="5" spans="1:75" ht="90">
      <c r="B5" s="132"/>
      <c r="C5" s="132"/>
      <c r="D5" s="26" t="s">
        <v>121</v>
      </c>
      <c r="E5" s="26" t="s">
        <v>122</v>
      </c>
      <c r="F5" s="26" t="s">
        <v>123</v>
      </c>
      <c r="G5" s="26" t="s">
        <v>124</v>
      </c>
      <c r="H5" s="26" t="s">
        <v>125</v>
      </c>
      <c r="I5" s="26" t="s">
        <v>126</v>
      </c>
      <c r="J5" s="26" t="s">
        <v>127</v>
      </c>
      <c r="K5" s="26" t="s">
        <v>128</v>
      </c>
      <c r="L5" s="26" t="s">
        <v>129</v>
      </c>
      <c r="M5" s="26" t="s">
        <v>130</v>
      </c>
      <c r="N5" s="26" t="s">
        <v>131</v>
      </c>
      <c r="O5" s="26" t="s">
        <v>132</v>
      </c>
      <c r="P5" s="26" t="s">
        <v>133</v>
      </c>
      <c r="Q5" s="26" t="s">
        <v>134</v>
      </c>
      <c r="R5" s="26" t="s">
        <v>135</v>
      </c>
      <c r="S5" s="26" t="s">
        <v>136</v>
      </c>
      <c r="T5" s="26" t="s">
        <v>137</v>
      </c>
      <c r="U5" s="26" t="s">
        <v>138</v>
      </c>
      <c r="V5" s="26" t="s">
        <v>139</v>
      </c>
      <c r="W5" s="26" t="s">
        <v>140</v>
      </c>
      <c r="X5" s="26" t="s">
        <v>141</v>
      </c>
      <c r="Y5" s="26" t="s">
        <v>142</v>
      </c>
      <c r="Z5" s="26" t="s">
        <v>143</v>
      </c>
      <c r="AA5" s="26" t="s">
        <v>144</v>
      </c>
      <c r="AB5" s="26" t="s">
        <v>145</v>
      </c>
      <c r="AC5" s="26" t="s">
        <v>146</v>
      </c>
      <c r="AD5" s="26" t="s">
        <v>147</v>
      </c>
      <c r="AE5" s="26" t="s">
        <v>148</v>
      </c>
      <c r="AF5" s="26" t="s">
        <v>149</v>
      </c>
      <c r="AG5" s="26" t="s">
        <v>150</v>
      </c>
      <c r="AH5" s="133"/>
      <c r="AK5" s="48" t="s">
        <v>173</v>
      </c>
      <c r="AL5" t="str">
        <f>D5</f>
        <v>Activitats físiques i esportives</v>
      </c>
      <c r="AM5" s="52" t="str">
        <f>E5</f>
        <v>Administració i gestió</v>
      </c>
      <c r="AN5" t="str">
        <f>G5</f>
        <v>Agrària</v>
      </c>
      <c r="AO5" t="str">
        <f>H5</f>
        <v>Arts gràfiques</v>
      </c>
      <c r="AP5" t="str">
        <f>I5</f>
        <v>Arts i artesania</v>
      </c>
      <c r="AQ5" t="str">
        <f>K5</f>
        <v>Comerç i marqueting</v>
      </c>
      <c r="AR5" t="str">
        <f>L5</f>
        <v>Edificació i obra civil</v>
      </c>
      <c r="AS5" t="str">
        <f t="shared" ref="AS5:AT5" si="0">M5</f>
        <v>Electricitat i electrònica</v>
      </c>
      <c r="AT5" t="str">
        <f t="shared" si="0"/>
        <v>Energia i aigua</v>
      </c>
      <c r="AU5" t="str">
        <f t="shared" ref="AU5" si="1">O5</f>
        <v>Fabricació mecànica</v>
      </c>
      <c r="AV5" t="str">
        <f t="shared" ref="AV5" si="2">P5</f>
        <v>Formació complementària</v>
      </c>
      <c r="AW5" t="str">
        <f t="shared" ref="AW5" si="3">Q5</f>
        <v>Hostaleria i turisme</v>
      </c>
      <c r="AX5" t="str">
        <f t="shared" ref="AX5" si="4">R5</f>
        <v>Imatge i so</v>
      </c>
      <c r="AY5" t="str">
        <f t="shared" ref="AY5" si="5">S5</f>
        <v>Imatge personal</v>
      </c>
      <c r="AZ5" t="str">
        <f t="shared" ref="AZ5" si="6">T5</f>
        <v>Indústria alimentària</v>
      </c>
      <c r="BA5" t="str">
        <f t="shared" ref="BA5" si="7">U5</f>
        <v>Informació i manifest. artístiques</v>
      </c>
      <c r="BB5" t="str">
        <f t="shared" ref="BB5" si="8">V5</f>
        <v>Informàtica i comunicacions</v>
      </c>
      <c r="BC5" t="str">
        <f t="shared" ref="BC5" si="9">W5</f>
        <v>Instal·lació i manteniment</v>
      </c>
      <c r="BD5" t="str">
        <f t="shared" ref="BD5" si="10">X5</f>
        <v>Química</v>
      </c>
      <c r="BE5" t="str">
        <f t="shared" ref="BE5" si="11">Y5</f>
        <v>Sanitat</v>
      </c>
      <c r="BF5" t="str">
        <f t="shared" ref="BF5" si="12">Z5</f>
        <v>Seguretat i medi ambient</v>
      </c>
      <c r="BG5" s="52" t="str">
        <f>AB5</f>
        <v>Serveis socioculturals i a la comunitat</v>
      </c>
      <c r="BH5" t="str">
        <f>AC5</f>
        <v>Tèxtil, confecció i pell</v>
      </c>
      <c r="BI5" t="str">
        <f t="shared" ref="BI5" si="13">AD5</f>
        <v>Transport i manteniment de vehicles</v>
      </c>
      <c r="BJ5" s="52" t="str">
        <f>AF5</f>
        <v>Indústries extractives</v>
      </c>
      <c r="BK5" t="str">
        <f>AG5</f>
        <v>Sense especificar</v>
      </c>
      <c r="BL5" t="s">
        <v>174</v>
      </c>
    </row>
    <row r="6" spans="1:75" ht="42.75" customHeight="1">
      <c r="B6" s="136" t="s">
        <v>4</v>
      </c>
      <c r="C6" s="31" t="s">
        <v>5</v>
      </c>
      <c r="D6" s="49"/>
      <c r="E6" s="49"/>
      <c r="F6" s="49"/>
      <c r="G6" s="49"/>
      <c r="H6" s="49"/>
      <c r="I6" s="49"/>
      <c r="J6" s="49"/>
      <c r="K6" s="49"/>
      <c r="L6" s="49"/>
      <c r="M6" s="49"/>
      <c r="N6" s="49"/>
      <c r="O6" s="49"/>
      <c r="P6" s="49"/>
      <c r="Q6" s="49">
        <v>61</v>
      </c>
      <c r="R6" s="49"/>
      <c r="S6" s="49"/>
      <c r="T6" s="49"/>
      <c r="U6" s="49"/>
      <c r="V6" s="49"/>
      <c r="W6" s="49"/>
      <c r="X6" s="49"/>
      <c r="Y6" s="49"/>
      <c r="Z6" s="49"/>
      <c r="AA6" s="49"/>
      <c r="AB6" s="49"/>
      <c r="AC6" s="49"/>
      <c r="AD6" s="49"/>
      <c r="AE6" s="49"/>
      <c r="AF6" s="49"/>
      <c r="AG6" s="49"/>
      <c r="AH6" s="32">
        <v>61</v>
      </c>
      <c r="AK6" s="48" t="str">
        <f>B6</f>
        <v>Programes de formació professional per a l'ocupació</v>
      </c>
      <c r="AL6" s="28">
        <f>SUM(D6:D24)</f>
        <v>570</v>
      </c>
      <c r="AM6" s="28">
        <f>SUM(E6:E24)+SUM(F6:F24)</f>
        <v>6442</v>
      </c>
      <c r="AN6" s="28">
        <f>SUM(G6:G24)</f>
        <v>306</v>
      </c>
      <c r="AO6" s="28">
        <f t="shared" ref="AO6:AP6" si="14">SUM(H6:H24)</f>
        <v>810</v>
      </c>
      <c r="AP6" s="28">
        <f t="shared" si="14"/>
        <v>0</v>
      </c>
      <c r="AQ6" s="28">
        <f>SUM(J6:J24)+SUM(K6:K24)</f>
        <v>3308</v>
      </c>
      <c r="AR6" s="28">
        <f>SUM(L6:L24)</f>
        <v>38</v>
      </c>
      <c r="AS6" s="28">
        <f t="shared" ref="AS6:AU6" si="15">SUM(M6:M24)</f>
        <v>1037</v>
      </c>
      <c r="AT6" s="28">
        <f t="shared" si="15"/>
        <v>400</v>
      </c>
      <c r="AU6" s="28">
        <f t="shared" si="15"/>
        <v>1228</v>
      </c>
      <c r="AV6" s="28">
        <f t="shared" ref="AV6" si="16">SUM(P6:P24)</f>
        <v>779</v>
      </c>
      <c r="AW6" s="28">
        <f>SUM(Q6:Q24)+SUM(AE6:AE24)</f>
        <v>1650</v>
      </c>
      <c r="AX6" s="28">
        <f t="shared" ref="AX6" si="17">SUM(R6:R24)</f>
        <v>626</v>
      </c>
      <c r="AY6" s="28">
        <f t="shared" ref="AY6" si="18">SUM(S6:S24)</f>
        <v>768</v>
      </c>
      <c r="AZ6" s="28">
        <f t="shared" ref="AZ6" si="19">SUM(T6:T24)</f>
        <v>512</v>
      </c>
      <c r="BA6" s="28">
        <f t="shared" ref="BA6" si="20">SUM(U6:U24)</f>
        <v>0</v>
      </c>
      <c r="BB6" s="28">
        <f t="shared" ref="BB6" si="21">SUM(V6:V24)</f>
        <v>3164</v>
      </c>
      <c r="BC6" s="28">
        <f t="shared" ref="BC6" si="22">SUM(W6:W24)</f>
        <v>472</v>
      </c>
      <c r="BD6" s="28">
        <f t="shared" ref="BD6" si="23">SUM(X6:X24)</f>
        <v>71</v>
      </c>
      <c r="BE6" s="28">
        <f t="shared" ref="BE6" si="24">SUM(Y6:Y24)</f>
        <v>42</v>
      </c>
      <c r="BF6" s="28">
        <f t="shared" ref="BF6" si="25">SUM(Z6:Z24)</f>
        <v>708</v>
      </c>
      <c r="BG6" s="28">
        <f>SUM(AA6:AA24)+SUM(AB6:AB24)</f>
        <v>8584</v>
      </c>
      <c r="BH6" s="28">
        <f>SUM(AC6:AC24)</f>
        <v>106</v>
      </c>
      <c r="BI6" s="28">
        <f t="shared" ref="BI6" si="26">SUM(AD6:AD24)</f>
        <v>764</v>
      </c>
      <c r="BJ6" s="28">
        <f>SUM(AF6:AF24)</f>
        <v>373</v>
      </c>
      <c r="BK6" s="28">
        <f>SUM(AG6:AG24)</f>
        <v>76</v>
      </c>
      <c r="BL6" s="28">
        <f>SUM(AL6:BK6)</f>
        <v>32834</v>
      </c>
      <c r="BM6" s="28">
        <f>SUM(AH6:AH24)</f>
        <v>32834</v>
      </c>
      <c r="BS6" s="63"/>
      <c r="BT6" s="151" t="s">
        <v>188</v>
      </c>
      <c r="BU6" s="151"/>
      <c r="BV6" s="151" t="s">
        <v>177</v>
      </c>
      <c r="BW6" s="151"/>
    </row>
    <row r="7" spans="1:75">
      <c r="B7" s="137"/>
      <c r="C7" s="33" t="s">
        <v>6</v>
      </c>
      <c r="D7" s="50">
        <v>37</v>
      </c>
      <c r="E7" s="50"/>
      <c r="F7" s="50"/>
      <c r="G7" s="50"/>
      <c r="H7" s="50"/>
      <c r="I7" s="50"/>
      <c r="J7" s="50"/>
      <c r="K7" s="50"/>
      <c r="L7" s="50"/>
      <c r="M7" s="50"/>
      <c r="N7" s="50"/>
      <c r="O7" s="50"/>
      <c r="P7" s="50"/>
      <c r="Q7" s="50">
        <v>836</v>
      </c>
      <c r="R7" s="50"/>
      <c r="S7" s="50"/>
      <c r="T7" s="50"/>
      <c r="U7" s="50"/>
      <c r="V7" s="50"/>
      <c r="W7" s="50"/>
      <c r="X7" s="50"/>
      <c r="Y7" s="50"/>
      <c r="Z7" s="50"/>
      <c r="AA7" s="50"/>
      <c r="AB7" s="50">
        <v>157</v>
      </c>
      <c r="AC7" s="50"/>
      <c r="AD7" s="50"/>
      <c r="AE7" s="50"/>
      <c r="AF7" s="50"/>
      <c r="AG7" s="50"/>
      <c r="AH7" s="34">
        <v>1030</v>
      </c>
      <c r="AK7" s="48" t="s">
        <v>177</v>
      </c>
      <c r="AL7" s="28">
        <f>SUM(D25:D42)</f>
        <v>33</v>
      </c>
      <c r="AM7" s="28">
        <f>SUM(E25:E42)+SUM(F25:F42)</f>
        <v>1256</v>
      </c>
      <c r="AN7" s="28">
        <f>SUM(G25:G42)</f>
        <v>287</v>
      </c>
      <c r="AO7" s="28">
        <f t="shared" ref="AO7:AP7" si="27">SUM(H25:H42)</f>
        <v>82</v>
      </c>
      <c r="AP7" s="28">
        <f t="shared" si="27"/>
        <v>10</v>
      </c>
      <c r="AQ7" s="28">
        <f>SUM(J25:J42)+SUM(K25:K42)</f>
        <v>849</v>
      </c>
      <c r="AR7" s="28">
        <f>SUM(L25:L42)</f>
        <v>121</v>
      </c>
      <c r="AS7" s="28">
        <f t="shared" ref="AS7:BB7" si="28">SUM(M25:M42)</f>
        <v>60</v>
      </c>
      <c r="AT7" s="28">
        <f t="shared" si="28"/>
        <v>13</v>
      </c>
      <c r="AU7" s="28">
        <f t="shared" si="28"/>
        <v>1</v>
      </c>
      <c r="AV7" s="28">
        <f t="shared" si="28"/>
        <v>799</v>
      </c>
      <c r="AW7" s="28">
        <f>SUM(Q25:Q42)+SUM(AE25:AE42)</f>
        <v>824</v>
      </c>
      <c r="AX7" s="28">
        <f t="shared" si="28"/>
        <v>44</v>
      </c>
      <c r="AY7" s="28">
        <f t="shared" si="28"/>
        <v>158</v>
      </c>
      <c r="AZ7" s="28">
        <f t="shared" si="28"/>
        <v>75</v>
      </c>
      <c r="BA7" s="28">
        <f t="shared" si="28"/>
        <v>2</v>
      </c>
      <c r="BB7" s="28">
        <f t="shared" si="28"/>
        <v>632</v>
      </c>
      <c r="BC7" s="28">
        <f t="shared" ref="BC7" si="29">SUM(W25:W42)</f>
        <v>55</v>
      </c>
      <c r="BD7" s="28">
        <f t="shared" ref="BD7" si="30">SUM(X25:X42)</f>
        <v>0</v>
      </c>
      <c r="BE7" s="28">
        <f t="shared" ref="BE7" si="31">SUM(Y25:Y42)</f>
        <v>22</v>
      </c>
      <c r="BF7" s="28">
        <f t="shared" ref="BF7" si="32">SUM(Z25:Z42)</f>
        <v>353</v>
      </c>
      <c r="BG7" s="28">
        <f>SUM(AA25:AA42)+SUM(AB25:AB42)</f>
        <v>1070</v>
      </c>
      <c r="BH7" s="28">
        <f>SUM(AC25:AC42)</f>
        <v>69</v>
      </c>
      <c r="BI7" s="28">
        <f>SUM(AD25:AD42)</f>
        <v>215</v>
      </c>
      <c r="BJ7" s="28">
        <f>SUM(AF25:AF42)</f>
        <v>1294</v>
      </c>
      <c r="BK7" s="28">
        <f>SUM(AG25:AG42)</f>
        <v>623</v>
      </c>
      <c r="BL7" s="28">
        <f>SUM(AL7:BK7)</f>
        <v>8947</v>
      </c>
      <c r="BM7" s="28">
        <f>BL6+BL7</f>
        <v>41781</v>
      </c>
      <c r="BS7" s="64" t="s">
        <v>173</v>
      </c>
      <c r="BT7" s="64" t="s">
        <v>190</v>
      </c>
      <c r="BU7" s="64" t="s">
        <v>189</v>
      </c>
      <c r="BV7" s="64" t="s">
        <v>190</v>
      </c>
      <c r="BW7" s="64" t="s">
        <v>189</v>
      </c>
    </row>
    <row r="8" spans="1:75">
      <c r="B8" s="137"/>
      <c r="C8" s="33" t="s">
        <v>7</v>
      </c>
      <c r="D8" s="50">
        <v>195</v>
      </c>
      <c r="E8" s="50"/>
      <c r="F8" s="50"/>
      <c r="G8" s="50"/>
      <c r="H8" s="50"/>
      <c r="I8" s="50"/>
      <c r="J8" s="50"/>
      <c r="K8" s="50">
        <v>65</v>
      </c>
      <c r="L8" s="50"/>
      <c r="M8" s="50"/>
      <c r="N8" s="50"/>
      <c r="O8" s="50"/>
      <c r="P8" s="50"/>
      <c r="Q8" s="50">
        <v>526</v>
      </c>
      <c r="R8" s="50"/>
      <c r="S8" s="50"/>
      <c r="T8" s="50"/>
      <c r="U8" s="50"/>
      <c r="V8" s="50"/>
      <c r="W8" s="50"/>
      <c r="X8" s="50"/>
      <c r="Y8" s="50"/>
      <c r="Z8" s="50"/>
      <c r="AA8" s="50"/>
      <c r="AB8" s="50">
        <v>675</v>
      </c>
      <c r="AC8" s="50"/>
      <c r="AD8" s="50"/>
      <c r="AE8" s="50"/>
      <c r="AF8" s="50"/>
      <c r="AG8" s="50"/>
      <c r="AH8" s="34">
        <v>1461</v>
      </c>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S8" t="s">
        <v>121</v>
      </c>
      <c r="BT8" s="65">
        <v>570</v>
      </c>
      <c r="BU8" s="27">
        <v>1.736005360297253E-2</v>
      </c>
      <c r="BV8" s="65">
        <v>33</v>
      </c>
      <c r="BW8" s="27">
        <v>3.6883871688834246E-3</v>
      </c>
    </row>
    <row r="9" spans="1:75">
      <c r="B9" s="137"/>
      <c r="C9" s="33" t="s">
        <v>8</v>
      </c>
      <c r="D9" s="50"/>
      <c r="E9" s="50">
        <v>40</v>
      </c>
      <c r="F9" s="50"/>
      <c r="G9" s="50">
        <v>142</v>
      </c>
      <c r="H9" s="50">
        <v>126</v>
      </c>
      <c r="I9" s="50"/>
      <c r="J9" s="50"/>
      <c r="K9" s="50">
        <v>11</v>
      </c>
      <c r="L9" s="50">
        <v>15</v>
      </c>
      <c r="M9" s="50">
        <v>175</v>
      </c>
      <c r="N9" s="50">
        <v>9</v>
      </c>
      <c r="O9" s="50">
        <v>243</v>
      </c>
      <c r="P9" s="50">
        <v>38</v>
      </c>
      <c r="Q9" s="50"/>
      <c r="R9" s="50">
        <v>475</v>
      </c>
      <c r="S9" s="50"/>
      <c r="T9" s="50"/>
      <c r="U9" s="50"/>
      <c r="V9" s="50">
        <v>375</v>
      </c>
      <c r="W9" s="50">
        <v>12</v>
      </c>
      <c r="X9" s="50"/>
      <c r="Y9" s="50"/>
      <c r="Z9" s="50">
        <v>26</v>
      </c>
      <c r="AA9" s="50"/>
      <c r="AB9" s="50">
        <v>61</v>
      </c>
      <c r="AC9" s="50"/>
      <c r="AD9" s="50">
        <v>14</v>
      </c>
      <c r="AE9" s="50"/>
      <c r="AF9" s="50"/>
      <c r="AG9" s="50"/>
      <c r="AH9" s="34">
        <v>1762</v>
      </c>
      <c r="AL9" s="27">
        <f>AL6/$BL$6</f>
        <v>1.736005360297253E-2</v>
      </c>
      <c r="AM9" s="57">
        <f t="shared" ref="AM9:BL9" si="33">AM6/$BL$6</f>
        <v>0.19619906194798076</v>
      </c>
      <c r="AN9" s="27">
        <f t="shared" si="33"/>
        <v>9.3196077237010424E-3</v>
      </c>
      <c r="AO9" s="27">
        <f t="shared" si="33"/>
        <v>2.46695498568557E-2</v>
      </c>
      <c r="AP9" s="27">
        <f t="shared" si="33"/>
        <v>0</v>
      </c>
      <c r="AQ9" s="27">
        <f t="shared" si="33"/>
        <v>0.10074922336602303</v>
      </c>
      <c r="AR9" s="27">
        <f t="shared" si="33"/>
        <v>1.1573369068648353E-3</v>
      </c>
      <c r="AS9" s="27">
        <f t="shared" si="33"/>
        <v>3.1583115063653529E-2</v>
      </c>
      <c r="AT9" s="27">
        <f t="shared" si="33"/>
        <v>1.218249375647195E-2</v>
      </c>
      <c r="AU9" s="27">
        <f t="shared" si="33"/>
        <v>3.7400255832368882E-2</v>
      </c>
      <c r="AV9" s="27">
        <f t="shared" si="33"/>
        <v>2.3725406590729123E-2</v>
      </c>
      <c r="AW9" s="27">
        <f t="shared" si="33"/>
        <v>5.0252786745446795E-2</v>
      </c>
      <c r="AX9" s="27">
        <f t="shared" si="33"/>
        <v>1.9065602728878601E-2</v>
      </c>
      <c r="AY9" s="27">
        <f t="shared" si="33"/>
        <v>2.3390388012426145E-2</v>
      </c>
      <c r="AZ9" s="27">
        <f t="shared" si="33"/>
        <v>1.5593592008284096E-2</v>
      </c>
      <c r="BA9" s="27">
        <f t="shared" si="33"/>
        <v>0</v>
      </c>
      <c r="BB9" s="27">
        <f t="shared" si="33"/>
        <v>9.636352561369313E-2</v>
      </c>
      <c r="BC9" s="27">
        <f t="shared" si="33"/>
        <v>1.43753426326369E-2</v>
      </c>
      <c r="BD9" s="27">
        <f t="shared" si="33"/>
        <v>2.1623926417737712E-3</v>
      </c>
      <c r="BE9" s="27">
        <f t="shared" si="33"/>
        <v>1.2791618444295547E-3</v>
      </c>
      <c r="BF9" s="27">
        <f t="shared" si="33"/>
        <v>2.1563013948955351E-2</v>
      </c>
      <c r="BG9" s="53">
        <f t="shared" si="33"/>
        <v>0.26143631601388806</v>
      </c>
      <c r="BH9" s="27">
        <f t="shared" si="33"/>
        <v>3.2283608454650669E-3</v>
      </c>
      <c r="BI9" s="27">
        <f t="shared" si="33"/>
        <v>2.3268563074861425E-2</v>
      </c>
      <c r="BJ9" s="27">
        <f t="shared" si="33"/>
        <v>1.1360175427910093E-2</v>
      </c>
      <c r="BK9" s="27">
        <f t="shared" si="33"/>
        <v>2.3146738137296706E-3</v>
      </c>
      <c r="BL9" s="27">
        <f t="shared" si="33"/>
        <v>1</v>
      </c>
      <c r="BS9" t="s">
        <v>122</v>
      </c>
      <c r="BT9" s="65">
        <v>6442</v>
      </c>
      <c r="BU9" s="27">
        <v>0.19619906194798076</v>
      </c>
      <c r="BV9" s="65">
        <v>1256</v>
      </c>
      <c r="BW9" s="27">
        <v>0.14038225103386609</v>
      </c>
    </row>
    <row r="10" spans="1:75">
      <c r="B10" s="137"/>
      <c r="C10" s="33" t="s">
        <v>9</v>
      </c>
      <c r="D10" s="50"/>
      <c r="E10" s="50">
        <v>4</v>
      </c>
      <c r="F10" s="50"/>
      <c r="G10" s="50"/>
      <c r="H10" s="50">
        <v>40</v>
      </c>
      <c r="I10" s="50"/>
      <c r="J10" s="50"/>
      <c r="K10" s="50"/>
      <c r="L10" s="50"/>
      <c r="M10" s="50">
        <v>18</v>
      </c>
      <c r="N10" s="50"/>
      <c r="O10" s="50">
        <v>65</v>
      </c>
      <c r="P10" s="50"/>
      <c r="Q10" s="50"/>
      <c r="R10" s="50">
        <v>25</v>
      </c>
      <c r="S10" s="50"/>
      <c r="T10" s="50"/>
      <c r="U10" s="50"/>
      <c r="V10" s="50">
        <v>19</v>
      </c>
      <c r="W10" s="50"/>
      <c r="X10" s="50"/>
      <c r="Y10" s="50"/>
      <c r="Z10" s="50"/>
      <c r="AA10" s="50"/>
      <c r="AB10" s="50">
        <v>31</v>
      </c>
      <c r="AC10" s="50"/>
      <c r="AD10" s="50"/>
      <c r="AE10" s="50"/>
      <c r="AF10" s="50"/>
      <c r="AG10" s="50"/>
      <c r="AH10" s="34">
        <v>202</v>
      </c>
      <c r="AL10" s="27">
        <f>AL7/$BL$7</f>
        <v>3.6883871688834246E-3</v>
      </c>
      <c r="AM10" s="57">
        <f t="shared" ref="AM10:BL10" si="34">AM7/$BL$7</f>
        <v>0.14038225103386609</v>
      </c>
      <c r="AN10" s="27">
        <f t="shared" si="34"/>
        <v>3.2077791438470997E-2</v>
      </c>
      <c r="AO10" s="27">
        <f t="shared" si="34"/>
        <v>9.1650832681345711E-3</v>
      </c>
      <c r="AP10" s="27">
        <f t="shared" si="34"/>
        <v>1.1176930814798256E-3</v>
      </c>
      <c r="AQ10" s="27">
        <f t="shared" si="34"/>
        <v>9.489214261763719E-2</v>
      </c>
      <c r="AR10" s="27">
        <f t="shared" si="34"/>
        <v>1.352408628590589E-2</v>
      </c>
      <c r="AS10" s="27">
        <f t="shared" si="34"/>
        <v>6.7061584888789541E-3</v>
      </c>
      <c r="AT10" s="27">
        <f t="shared" si="34"/>
        <v>1.4530010059237734E-3</v>
      </c>
      <c r="AU10" s="27">
        <f t="shared" si="34"/>
        <v>1.1176930814798256E-4</v>
      </c>
      <c r="AV10" s="27">
        <f t="shared" si="34"/>
        <v>8.9303677210238075E-2</v>
      </c>
      <c r="AW10" s="27">
        <f t="shared" si="34"/>
        <v>9.2097909913937639E-2</v>
      </c>
      <c r="AX10" s="27">
        <f t="shared" si="34"/>
        <v>4.9178495585112331E-3</v>
      </c>
      <c r="AY10" s="27">
        <f t="shared" si="34"/>
        <v>1.7659550687381245E-2</v>
      </c>
      <c r="AZ10" s="27">
        <f t="shared" si="34"/>
        <v>8.3826981110986919E-3</v>
      </c>
      <c r="BA10" s="27">
        <f t="shared" si="34"/>
        <v>2.2353861629596512E-4</v>
      </c>
      <c r="BB10" s="27">
        <f t="shared" si="34"/>
        <v>7.0638202749524981E-2</v>
      </c>
      <c r="BC10" s="27">
        <f t="shared" si="34"/>
        <v>6.1473119481390412E-3</v>
      </c>
      <c r="BD10" s="27">
        <f t="shared" si="34"/>
        <v>0</v>
      </c>
      <c r="BE10" s="27">
        <f t="shared" si="34"/>
        <v>2.4589247792556166E-3</v>
      </c>
      <c r="BF10" s="27">
        <f t="shared" si="34"/>
        <v>3.9454565776237842E-2</v>
      </c>
      <c r="BG10" s="53">
        <f t="shared" si="34"/>
        <v>0.11959315971834135</v>
      </c>
      <c r="BH10" s="27">
        <f t="shared" si="34"/>
        <v>7.7120822622107968E-3</v>
      </c>
      <c r="BI10" s="27">
        <f t="shared" si="34"/>
        <v>2.4030401251816252E-2</v>
      </c>
      <c r="BJ10" s="53">
        <f t="shared" si="34"/>
        <v>0.14462948474348944</v>
      </c>
      <c r="BK10" s="27">
        <f t="shared" si="34"/>
        <v>6.9632278976193132E-2</v>
      </c>
      <c r="BL10" s="27">
        <f t="shared" si="34"/>
        <v>1</v>
      </c>
      <c r="BS10" t="s">
        <v>124</v>
      </c>
      <c r="BT10" s="65">
        <v>306</v>
      </c>
      <c r="BU10" s="27">
        <v>9.3196077237010424E-3</v>
      </c>
      <c r="BV10" s="65">
        <v>287</v>
      </c>
      <c r="BW10" s="27">
        <v>3.2077791438470997E-2</v>
      </c>
    </row>
    <row r="11" spans="1:75">
      <c r="B11" s="137"/>
      <c r="C11" s="33" t="s">
        <v>10</v>
      </c>
      <c r="D11" s="50"/>
      <c r="E11" s="50">
        <v>53</v>
      </c>
      <c r="F11" s="50"/>
      <c r="G11" s="50">
        <v>39</v>
      </c>
      <c r="H11" s="50"/>
      <c r="I11" s="50"/>
      <c r="J11" s="50"/>
      <c r="K11" s="50"/>
      <c r="L11" s="50"/>
      <c r="M11" s="50">
        <v>96</v>
      </c>
      <c r="N11" s="50">
        <v>28</v>
      </c>
      <c r="O11" s="50">
        <v>117</v>
      </c>
      <c r="P11" s="50"/>
      <c r="Q11" s="50"/>
      <c r="R11" s="50"/>
      <c r="S11" s="50"/>
      <c r="T11" s="50"/>
      <c r="U11" s="50"/>
      <c r="V11" s="50">
        <v>121</v>
      </c>
      <c r="W11" s="50">
        <v>15</v>
      </c>
      <c r="X11" s="50"/>
      <c r="Y11" s="50"/>
      <c r="Z11" s="50">
        <v>14</v>
      </c>
      <c r="AA11" s="50"/>
      <c r="AB11" s="50">
        <v>65</v>
      </c>
      <c r="AC11" s="50"/>
      <c r="AD11" s="50"/>
      <c r="AE11" s="50"/>
      <c r="AF11" s="50"/>
      <c r="AG11" s="50"/>
      <c r="AH11" s="34">
        <v>548</v>
      </c>
      <c r="BL11" s="28"/>
      <c r="BS11" t="s">
        <v>125</v>
      </c>
      <c r="BT11" s="65">
        <v>810</v>
      </c>
      <c r="BU11" s="27">
        <v>2.46695498568557E-2</v>
      </c>
      <c r="BV11" s="65">
        <v>82</v>
      </c>
      <c r="BW11" s="27">
        <v>9.1650832681345711E-3</v>
      </c>
    </row>
    <row r="12" spans="1:75">
      <c r="B12" s="137"/>
      <c r="C12" s="33" t="s">
        <v>11</v>
      </c>
      <c r="D12" s="50"/>
      <c r="E12" s="50">
        <v>49</v>
      </c>
      <c r="F12" s="50"/>
      <c r="G12" s="50"/>
      <c r="H12" s="50">
        <v>79</v>
      </c>
      <c r="I12" s="50"/>
      <c r="J12" s="50"/>
      <c r="K12" s="50"/>
      <c r="L12" s="50"/>
      <c r="M12" s="50">
        <v>59</v>
      </c>
      <c r="N12" s="50"/>
      <c r="O12" s="50"/>
      <c r="P12" s="50"/>
      <c r="Q12" s="50"/>
      <c r="R12" s="50">
        <v>68</v>
      </c>
      <c r="S12" s="50"/>
      <c r="T12" s="50"/>
      <c r="U12" s="50"/>
      <c r="V12" s="50"/>
      <c r="W12" s="50">
        <v>11</v>
      </c>
      <c r="X12" s="50"/>
      <c r="Y12" s="50"/>
      <c r="Z12" s="50"/>
      <c r="AA12" s="50"/>
      <c r="AB12" s="50">
        <v>135</v>
      </c>
      <c r="AC12" s="50"/>
      <c r="AD12" s="50"/>
      <c r="AE12" s="50"/>
      <c r="AF12" s="50"/>
      <c r="AG12" s="50"/>
      <c r="AH12" s="34">
        <v>401</v>
      </c>
      <c r="BL12" s="28"/>
      <c r="BS12" t="s">
        <v>126</v>
      </c>
      <c r="BT12" s="65">
        <v>0</v>
      </c>
      <c r="BU12" s="27">
        <v>0</v>
      </c>
      <c r="BV12" s="65">
        <v>10</v>
      </c>
      <c r="BW12" s="27">
        <v>1.1176930814798256E-3</v>
      </c>
    </row>
    <row r="13" spans="1:75">
      <c r="B13" s="137"/>
      <c r="C13" s="33" t="s">
        <v>12</v>
      </c>
      <c r="D13" s="50"/>
      <c r="E13" s="50"/>
      <c r="F13" s="50"/>
      <c r="G13" s="50"/>
      <c r="H13" s="50"/>
      <c r="I13" s="50"/>
      <c r="J13" s="50"/>
      <c r="K13" s="50"/>
      <c r="L13" s="50"/>
      <c r="M13" s="50"/>
      <c r="N13" s="50"/>
      <c r="O13" s="50"/>
      <c r="P13" s="50">
        <v>729</v>
      </c>
      <c r="Q13" s="50"/>
      <c r="R13" s="50"/>
      <c r="S13" s="50"/>
      <c r="T13" s="50"/>
      <c r="U13" s="50"/>
      <c r="V13" s="50"/>
      <c r="W13" s="50"/>
      <c r="X13" s="50"/>
      <c r="Y13" s="50"/>
      <c r="Z13" s="50"/>
      <c r="AA13" s="50"/>
      <c r="AB13" s="50"/>
      <c r="AC13" s="50"/>
      <c r="AD13" s="50"/>
      <c r="AE13" s="50"/>
      <c r="AF13" s="50"/>
      <c r="AG13" s="50"/>
      <c r="AH13" s="34">
        <v>729</v>
      </c>
      <c r="BS13" t="s">
        <v>128</v>
      </c>
      <c r="BT13" s="65">
        <v>3308</v>
      </c>
      <c r="BU13" s="27">
        <v>0.10074922336602303</v>
      </c>
      <c r="BV13" s="65">
        <v>849</v>
      </c>
      <c r="BW13" s="27">
        <v>9.489214261763719E-2</v>
      </c>
    </row>
    <row r="14" spans="1:75">
      <c r="B14" s="137"/>
      <c r="C14" s="33" t="s">
        <v>13</v>
      </c>
      <c r="D14" s="50"/>
      <c r="E14" s="50">
        <v>27</v>
      </c>
      <c r="F14" s="50"/>
      <c r="G14" s="50"/>
      <c r="H14" s="50"/>
      <c r="I14" s="50"/>
      <c r="J14" s="50"/>
      <c r="K14" s="50">
        <v>112</v>
      </c>
      <c r="L14" s="50">
        <v>23</v>
      </c>
      <c r="M14" s="50">
        <v>3</v>
      </c>
      <c r="N14" s="50"/>
      <c r="O14" s="50">
        <v>6</v>
      </c>
      <c r="P14" s="50"/>
      <c r="Q14" s="50">
        <v>34</v>
      </c>
      <c r="R14" s="50"/>
      <c r="S14" s="50">
        <v>1</v>
      </c>
      <c r="T14" s="50">
        <v>19</v>
      </c>
      <c r="U14" s="50"/>
      <c r="V14" s="50">
        <v>2</v>
      </c>
      <c r="W14" s="50">
        <v>12</v>
      </c>
      <c r="X14" s="50"/>
      <c r="Y14" s="50"/>
      <c r="Z14" s="50"/>
      <c r="AA14" s="50"/>
      <c r="AB14" s="50">
        <v>31</v>
      </c>
      <c r="AC14" s="50"/>
      <c r="AD14" s="50">
        <v>11</v>
      </c>
      <c r="AE14" s="50"/>
      <c r="AF14" s="50">
        <v>373</v>
      </c>
      <c r="AG14" s="50">
        <v>76</v>
      </c>
      <c r="AH14" s="34">
        <v>730</v>
      </c>
      <c r="BS14" t="s">
        <v>129</v>
      </c>
      <c r="BT14" s="65">
        <v>38</v>
      </c>
      <c r="BU14" s="27">
        <v>1.1573369068648353E-3</v>
      </c>
      <c r="BV14" s="65">
        <v>121</v>
      </c>
      <c r="BW14" s="27">
        <v>1.352408628590589E-2</v>
      </c>
    </row>
    <row r="15" spans="1:75">
      <c r="B15" s="137"/>
      <c r="C15" s="33" t="s">
        <v>14</v>
      </c>
      <c r="D15" s="50"/>
      <c r="E15" s="50"/>
      <c r="F15" s="50"/>
      <c r="G15" s="50"/>
      <c r="H15" s="50"/>
      <c r="I15" s="50"/>
      <c r="J15" s="50"/>
      <c r="K15" s="50">
        <v>18</v>
      </c>
      <c r="L15" s="50"/>
      <c r="M15" s="50"/>
      <c r="N15" s="50"/>
      <c r="O15" s="50"/>
      <c r="P15" s="50"/>
      <c r="Q15" s="50"/>
      <c r="R15" s="50"/>
      <c r="S15" s="50"/>
      <c r="T15" s="50"/>
      <c r="U15" s="50"/>
      <c r="V15" s="50"/>
      <c r="W15" s="50"/>
      <c r="X15" s="50"/>
      <c r="Y15" s="50"/>
      <c r="Z15" s="50"/>
      <c r="AA15" s="50"/>
      <c r="AB15" s="50"/>
      <c r="AC15" s="50"/>
      <c r="AD15" s="50"/>
      <c r="AE15" s="50"/>
      <c r="AF15" s="50"/>
      <c r="AG15" s="50"/>
      <c r="AH15" s="34">
        <v>18</v>
      </c>
      <c r="BS15" t="s">
        <v>130</v>
      </c>
      <c r="BT15" s="65">
        <v>1037</v>
      </c>
      <c r="BU15" s="27">
        <v>3.1583115063653529E-2</v>
      </c>
      <c r="BV15" s="65">
        <v>60</v>
      </c>
      <c r="BW15" s="27">
        <v>6.7061584888789541E-3</v>
      </c>
    </row>
    <row r="16" spans="1:75">
      <c r="B16" s="137"/>
      <c r="C16" s="33" t="s">
        <v>15</v>
      </c>
      <c r="D16" s="50">
        <v>110</v>
      </c>
      <c r="E16" s="50">
        <v>5121</v>
      </c>
      <c r="F16" s="50"/>
      <c r="G16" s="50">
        <v>77</v>
      </c>
      <c r="H16" s="50">
        <v>483</v>
      </c>
      <c r="I16" s="50"/>
      <c r="J16" s="50"/>
      <c r="K16" s="50">
        <v>2742</v>
      </c>
      <c r="L16" s="50"/>
      <c r="M16" s="50">
        <v>497</v>
      </c>
      <c r="N16" s="50">
        <v>292</v>
      </c>
      <c r="O16" s="50">
        <v>693</v>
      </c>
      <c r="P16" s="50"/>
      <c r="Q16" s="50">
        <v>85</v>
      </c>
      <c r="R16" s="50">
        <v>41</v>
      </c>
      <c r="S16" s="50">
        <v>522</v>
      </c>
      <c r="T16" s="50">
        <v>372</v>
      </c>
      <c r="U16" s="50"/>
      <c r="V16" s="50">
        <v>2472</v>
      </c>
      <c r="W16" s="50">
        <v>385</v>
      </c>
      <c r="X16" s="50">
        <v>71</v>
      </c>
      <c r="Y16" s="50"/>
      <c r="Z16" s="50">
        <v>613</v>
      </c>
      <c r="AA16" s="50"/>
      <c r="AB16" s="50">
        <v>5831</v>
      </c>
      <c r="AC16" s="50">
        <v>91</v>
      </c>
      <c r="AD16" s="50">
        <v>552</v>
      </c>
      <c r="AE16" s="50"/>
      <c r="AF16" s="50"/>
      <c r="AG16" s="50"/>
      <c r="AH16" s="34">
        <v>21050</v>
      </c>
      <c r="BS16" t="s">
        <v>131</v>
      </c>
      <c r="BT16" s="65">
        <v>400</v>
      </c>
      <c r="BU16" s="27">
        <v>1.218249375647195E-2</v>
      </c>
      <c r="BV16" s="65">
        <v>13</v>
      </c>
      <c r="BW16" s="27">
        <v>1.4530010059237734E-3</v>
      </c>
    </row>
    <row r="17" spans="2:75">
      <c r="B17" s="137"/>
      <c r="C17" s="33" t="s">
        <v>16</v>
      </c>
      <c r="D17" s="50">
        <v>16</v>
      </c>
      <c r="E17" s="50">
        <v>702</v>
      </c>
      <c r="F17" s="50"/>
      <c r="G17" s="50"/>
      <c r="H17" s="50">
        <v>82</v>
      </c>
      <c r="I17" s="50"/>
      <c r="J17" s="50"/>
      <c r="K17" s="50">
        <v>237</v>
      </c>
      <c r="L17" s="50"/>
      <c r="M17" s="50">
        <v>35</v>
      </c>
      <c r="N17" s="50">
        <v>19</v>
      </c>
      <c r="O17" s="50">
        <v>31</v>
      </c>
      <c r="P17" s="50"/>
      <c r="Q17" s="50"/>
      <c r="R17" s="50">
        <v>17</v>
      </c>
      <c r="S17" s="50">
        <v>136</v>
      </c>
      <c r="T17" s="50">
        <v>121</v>
      </c>
      <c r="U17" s="50"/>
      <c r="V17" s="50">
        <v>154</v>
      </c>
      <c r="W17" s="50">
        <v>18</v>
      </c>
      <c r="X17" s="50"/>
      <c r="Y17" s="50">
        <v>19</v>
      </c>
      <c r="Z17" s="50">
        <v>28</v>
      </c>
      <c r="AA17" s="50"/>
      <c r="AB17" s="50">
        <v>843</v>
      </c>
      <c r="AC17" s="50">
        <v>15</v>
      </c>
      <c r="AD17" s="50">
        <v>85</v>
      </c>
      <c r="AE17" s="50"/>
      <c r="AF17" s="50"/>
      <c r="AG17" s="50"/>
      <c r="AH17" s="34">
        <v>2558</v>
      </c>
      <c r="BS17" t="s">
        <v>132</v>
      </c>
      <c r="BT17" s="65">
        <v>1228</v>
      </c>
      <c r="BU17" s="27">
        <v>3.7400255832368882E-2</v>
      </c>
      <c r="BV17" s="65">
        <v>1</v>
      </c>
      <c r="BW17" s="27">
        <v>1.1176930814798256E-4</v>
      </c>
    </row>
    <row r="18" spans="2:75">
      <c r="B18" s="137"/>
      <c r="C18" s="33" t="s">
        <v>17</v>
      </c>
      <c r="D18" s="50"/>
      <c r="E18" s="50">
        <v>8</v>
      </c>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34">
        <v>8</v>
      </c>
      <c r="BS18" t="s">
        <v>133</v>
      </c>
      <c r="BT18" s="65">
        <v>779</v>
      </c>
      <c r="BU18" s="27">
        <v>2.3725406590729123E-2</v>
      </c>
      <c r="BV18" s="65">
        <v>799</v>
      </c>
      <c r="BW18" s="27">
        <v>8.9303677210238075E-2</v>
      </c>
    </row>
    <row r="19" spans="2:75">
      <c r="B19" s="137"/>
      <c r="C19" s="33" t="s">
        <v>18</v>
      </c>
      <c r="D19" s="50">
        <v>129</v>
      </c>
      <c r="E19" s="50"/>
      <c r="F19" s="50"/>
      <c r="G19" s="50"/>
      <c r="H19" s="50"/>
      <c r="I19" s="50"/>
      <c r="J19" s="50"/>
      <c r="K19" s="50"/>
      <c r="L19" s="50"/>
      <c r="M19" s="50"/>
      <c r="N19" s="50">
        <v>23</v>
      </c>
      <c r="O19" s="50">
        <v>40</v>
      </c>
      <c r="P19" s="50">
        <v>12</v>
      </c>
      <c r="Q19" s="50"/>
      <c r="R19" s="50"/>
      <c r="S19" s="50"/>
      <c r="T19" s="50"/>
      <c r="U19" s="50"/>
      <c r="V19" s="50">
        <v>11</v>
      </c>
      <c r="W19" s="50"/>
      <c r="X19" s="50"/>
      <c r="Y19" s="50"/>
      <c r="Z19" s="50"/>
      <c r="AA19" s="50"/>
      <c r="AB19" s="50"/>
      <c r="AC19" s="50"/>
      <c r="AD19" s="50"/>
      <c r="AE19" s="50"/>
      <c r="AF19" s="50"/>
      <c r="AG19" s="50"/>
      <c r="AH19" s="34">
        <v>215</v>
      </c>
      <c r="BS19" t="s">
        <v>134</v>
      </c>
      <c r="BT19" s="65">
        <v>1650</v>
      </c>
      <c r="BU19" s="27">
        <v>5.0252786745446795E-2</v>
      </c>
      <c r="BV19" s="65">
        <v>824</v>
      </c>
      <c r="BW19" s="27">
        <v>9.2097909913937639E-2</v>
      </c>
    </row>
    <row r="20" spans="2:75">
      <c r="B20" s="137"/>
      <c r="C20" s="33" t="s">
        <v>19</v>
      </c>
      <c r="D20" s="50">
        <v>16</v>
      </c>
      <c r="E20" s="50">
        <v>14</v>
      </c>
      <c r="F20" s="50"/>
      <c r="G20" s="50"/>
      <c r="H20" s="50"/>
      <c r="I20" s="50"/>
      <c r="J20" s="50"/>
      <c r="K20" s="50"/>
      <c r="L20" s="50"/>
      <c r="M20" s="50"/>
      <c r="N20" s="50"/>
      <c r="O20" s="50">
        <v>18</v>
      </c>
      <c r="P20" s="50"/>
      <c r="Q20" s="50"/>
      <c r="R20" s="50"/>
      <c r="S20" s="50">
        <v>36</v>
      </c>
      <c r="T20" s="50"/>
      <c r="U20" s="50"/>
      <c r="V20" s="50">
        <v>10</v>
      </c>
      <c r="W20" s="50">
        <v>16</v>
      </c>
      <c r="X20" s="50"/>
      <c r="Y20" s="50"/>
      <c r="Z20" s="50"/>
      <c r="AA20" s="50"/>
      <c r="AB20" s="50">
        <v>13</v>
      </c>
      <c r="AC20" s="50"/>
      <c r="AD20" s="50">
        <v>17</v>
      </c>
      <c r="AE20" s="50"/>
      <c r="AF20" s="50"/>
      <c r="AG20" s="50"/>
      <c r="AH20" s="34">
        <v>140</v>
      </c>
      <c r="BS20" t="s">
        <v>135</v>
      </c>
      <c r="BT20" s="65">
        <v>626</v>
      </c>
      <c r="BU20" s="27">
        <v>1.9065602728878601E-2</v>
      </c>
      <c r="BV20" s="65">
        <v>44</v>
      </c>
      <c r="BW20" s="27">
        <v>4.9178495585112331E-3</v>
      </c>
    </row>
    <row r="21" spans="2:75">
      <c r="B21" s="137"/>
      <c r="C21" s="33" t="s">
        <v>22</v>
      </c>
      <c r="D21" s="50">
        <v>9</v>
      </c>
      <c r="E21" s="50"/>
      <c r="F21" s="50"/>
      <c r="G21" s="50">
        <v>15</v>
      </c>
      <c r="H21" s="50"/>
      <c r="I21" s="50"/>
      <c r="J21" s="50"/>
      <c r="K21" s="50"/>
      <c r="L21" s="50"/>
      <c r="M21" s="50">
        <v>72</v>
      </c>
      <c r="N21" s="50"/>
      <c r="O21" s="50"/>
      <c r="P21" s="50"/>
      <c r="Q21" s="50">
        <v>26</v>
      </c>
      <c r="R21" s="50"/>
      <c r="S21" s="50">
        <v>39</v>
      </c>
      <c r="T21" s="50"/>
      <c r="U21" s="50"/>
      <c r="V21" s="50"/>
      <c r="W21" s="50"/>
      <c r="X21" s="50"/>
      <c r="Y21" s="50"/>
      <c r="Z21" s="50"/>
      <c r="AA21" s="50"/>
      <c r="AB21" s="50">
        <v>202</v>
      </c>
      <c r="AC21" s="50"/>
      <c r="AD21" s="50">
        <v>49</v>
      </c>
      <c r="AE21" s="50"/>
      <c r="AF21" s="50"/>
      <c r="AG21" s="50"/>
      <c r="AH21" s="34">
        <v>412</v>
      </c>
      <c r="BS21" t="s">
        <v>136</v>
      </c>
      <c r="BT21" s="65">
        <v>768</v>
      </c>
      <c r="BU21" s="27">
        <v>2.3390388012426145E-2</v>
      </c>
      <c r="BV21" s="65">
        <v>158</v>
      </c>
      <c r="BW21" s="27">
        <v>1.7659550687381245E-2</v>
      </c>
    </row>
    <row r="22" spans="2:75">
      <c r="B22" s="137"/>
      <c r="C22" s="33" t="s">
        <v>23</v>
      </c>
      <c r="D22" s="50">
        <v>58</v>
      </c>
      <c r="E22" s="50"/>
      <c r="F22" s="50"/>
      <c r="G22" s="50">
        <v>33</v>
      </c>
      <c r="H22" s="50"/>
      <c r="I22" s="50"/>
      <c r="J22" s="50"/>
      <c r="K22" s="50">
        <v>123</v>
      </c>
      <c r="L22" s="50"/>
      <c r="M22" s="50">
        <v>82</v>
      </c>
      <c r="N22" s="50">
        <v>14</v>
      </c>
      <c r="O22" s="50"/>
      <c r="P22" s="50"/>
      <c r="Q22" s="50">
        <v>40</v>
      </c>
      <c r="R22" s="50"/>
      <c r="S22" s="50">
        <v>34</v>
      </c>
      <c r="T22" s="50"/>
      <c r="U22" s="50"/>
      <c r="V22" s="50"/>
      <c r="W22" s="50">
        <v>3</v>
      </c>
      <c r="X22" s="50"/>
      <c r="Y22" s="50">
        <v>23</v>
      </c>
      <c r="Z22" s="50">
        <v>27</v>
      </c>
      <c r="AA22" s="50"/>
      <c r="AB22" s="50">
        <v>360</v>
      </c>
      <c r="AC22" s="50"/>
      <c r="AD22" s="50">
        <v>36</v>
      </c>
      <c r="AE22" s="50"/>
      <c r="AF22" s="50"/>
      <c r="AG22" s="50"/>
      <c r="AH22" s="34">
        <v>833</v>
      </c>
      <c r="BS22" t="s">
        <v>137</v>
      </c>
      <c r="BT22" s="65">
        <v>512</v>
      </c>
      <c r="BU22" s="27">
        <v>1.5593592008284096E-2</v>
      </c>
      <c r="BV22" s="65">
        <v>75</v>
      </c>
      <c r="BW22" s="27">
        <v>8.3826981110986919E-3</v>
      </c>
    </row>
    <row r="23" spans="2:75">
      <c r="B23" s="137"/>
      <c r="C23" s="33" t="s">
        <v>20</v>
      </c>
      <c r="D23" s="50"/>
      <c r="E23" s="50">
        <v>192</v>
      </c>
      <c r="F23" s="50"/>
      <c r="G23" s="50"/>
      <c r="H23" s="50"/>
      <c r="I23" s="50"/>
      <c r="J23" s="50"/>
      <c r="K23" s="50"/>
      <c r="L23" s="50"/>
      <c r="M23" s="50"/>
      <c r="N23" s="50"/>
      <c r="O23" s="50"/>
      <c r="P23" s="50"/>
      <c r="Q23" s="50">
        <v>27</v>
      </c>
      <c r="R23" s="50"/>
      <c r="S23" s="50"/>
      <c r="T23" s="50"/>
      <c r="U23" s="50"/>
      <c r="V23" s="50"/>
      <c r="W23" s="50"/>
      <c r="X23" s="50"/>
      <c r="Y23" s="50"/>
      <c r="Z23" s="50"/>
      <c r="AA23" s="50"/>
      <c r="AB23" s="50">
        <v>121</v>
      </c>
      <c r="AC23" s="50"/>
      <c r="AD23" s="50"/>
      <c r="AE23" s="50"/>
      <c r="AF23" s="50"/>
      <c r="AG23" s="50"/>
      <c r="AH23" s="34">
        <v>340</v>
      </c>
      <c r="BS23" t="s">
        <v>138</v>
      </c>
      <c r="BT23" s="65">
        <v>0</v>
      </c>
      <c r="BU23" s="27">
        <v>0</v>
      </c>
      <c r="BV23" s="65">
        <v>2</v>
      </c>
      <c r="BW23" s="27">
        <v>2.2353861629596512E-4</v>
      </c>
    </row>
    <row r="24" spans="2:75">
      <c r="B24" s="137"/>
      <c r="C24" s="33" t="s">
        <v>21</v>
      </c>
      <c r="D24" s="50"/>
      <c r="E24" s="50">
        <v>232</v>
      </c>
      <c r="F24" s="50"/>
      <c r="G24" s="50"/>
      <c r="H24" s="50"/>
      <c r="I24" s="50"/>
      <c r="J24" s="50"/>
      <c r="K24" s="50"/>
      <c r="L24" s="50"/>
      <c r="M24" s="50"/>
      <c r="N24" s="50">
        <v>15</v>
      </c>
      <c r="O24" s="50">
        <v>15</v>
      </c>
      <c r="P24" s="50"/>
      <c r="Q24" s="50">
        <v>15</v>
      </c>
      <c r="R24" s="50"/>
      <c r="S24" s="50"/>
      <c r="T24" s="50"/>
      <c r="U24" s="50"/>
      <c r="V24" s="50"/>
      <c r="W24" s="50"/>
      <c r="X24" s="50"/>
      <c r="Y24" s="50"/>
      <c r="Z24" s="50"/>
      <c r="AA24" s="50"/>
      <c r="AB24" s="50">
        <v>59</v>
      </c>
      <c r="AC24" s="50"/>
      <c r="AD24" s="50"/>
      <c r="AE24" s="50"/>
      <c r="AF24" s="50"/>
      <c r="AG24" s="50"/>
      <c r="AH24" s="34">
        <v>336</v>
      </c>
      <c r="BS24" t="s">
        <v>139</v>
      </c>
      <c r="BT24" s="65">
        <v>3164</v>
      </c>
      <c r="BU24" s="27">
        <v>9.636352561369313E-2</v>
      </c>
      <c r="BV24" s="65">
        <v>632</v>
      </c>
      <c r="BW24" s="27">
        <v>7.0638202749524981E-2</v>
      </c>
    </row>
    <row r="25" spans="2:75">
      <c r="B25" s="131" t="s">
        <v>24</v>
      </c>
      <c r="C25" s="6" t="s">
        <v>25</v>
      </c>
      <c r="D25" s="24"/>
      <c r="E25" s="24">
        <v>61</v>
      </c>
      <c r="F25" s="24"/>
      <c r="G25" s="24">
        <v>3</v>
      </c>
      <c r="H25" s="24">
        <v>1</v>
      </c>
      <c r="I25" s="24"/>
      <c r="J25" s="24"/>
      <c r="K25" s="24">
        <v>63</v>
      </c>
      <c r="L25" s="24">
        <v>1</v>
      </c>
      <c r="M25" s="24">
        <v>1</v>
      </c>
      <c r="N25" s="24"/>
      <c r="O25" s="24">
        <v>1</v>
      </c>
      <c r="P25" s="24">
        <v>24</v>
      </c>
      <c r="Q25" s="24">
        <v>20</v>
      </c>
      <c r="R25" s="24"/>
      <c r="S25" s="24">
        <v>1</v>
      </c>
      <c r="T25" s="24"/>
      <c r="U25" s="24"/>
      <c r="V25" s="24">
        <v>3</v>
      </c>
      <c r="W25" s="24">
        <v>1</v>
      </c>
      <c r="X25" s="24"/>
      <c r="Y25" s="24">
        <v>10</v>
      </c>
      <c r="Z25" s="24"/>
      <c r="AA25" s="24"/>
      <c r="AB25" s="24">
        <v>65</v>
      </c>
      <c r="AC25" s="24">
        <v>7</v>
      </c>
      <c r="AD25" s="24">
        <v>1</v>
      </c>
      <c r="AE25" s="24"/>
      <c r="AF25" s="24">
        <v>498</v>
      </c>
      <c r="AG25" s="24">
        <v>170</v>
      </c>
      <c r="AH25" s="7">
        <v>931</v>
      </c>
      <c r="BS25" t="s">
        <v>140</v>
      </c>
      <c r="BT25" s="65">
        <v>472</v>
      </c>
      <c r="BU25" s="27">
        <v>1.43753426326369E-2</v>
      </c>
      <c r="BV25" s="65">
        <v>55</v>
      </c>
      <c r="BW25" s="27">
        <v>6.1473119481390412E-3</v>
      </c>
    </row>
    <row r="26" spans="2:75">
      <c r="B26" s="131"/>
      <c r="C26" s="6" t="s">
        <v>26</v>
      </c>
      <c r="D26" s="24"/>
      <c r="E26" s="24"/>
      <c r="F26" s="24"/>
      <c r="G26" s="24"/>
      <c r="H26" s="24"/>
      <c r="I26" s="24"/>
      <c r="J26" s="24"/>
      <c r="K26" s="24">
        <v>2</v>
      </c>
      <c r="L26" s="24"/>
      <c r="M26" s="24"/>
      <c r="N26" s="24"/>
      <c r="O26" s="24"/>
      <c r="P26" s="24"/>
      <c r="Q26" s="24"/>
      <c r="R26" s="24"/>
      <c r="S26" s="24"/>
      <c r="T26" s="24"/>
      <c r="U26" s="24"/>
      <c r="V26" s="24"/>
      <c r="W26" s="24"/>
      <c r="X26" s="24"/>
      <c r="Y26" s="24"/>
      <c r="Z26" s="24"/>
      <c r="AA26" s="24"/>
      <c r="AB26" s="24"/>
      <c r="AC26" s="24"/>
      <c r="AD26" s="24"/>
      <c r="AE26" s="24"/>
      <c r="AF26" s="24"/>
      <c r="AG26" s="24"/>
      <c r="AH26" s="7">
        <v>2</v>
      </c>
      <c r="BS26" t="s">
        <v>141</v>
      </c>
      <c r="BT26" s="65">
        <v>71</v>
      </c>
      <c r="BU26" s="27">
        <v>2.1623926417737712E-3</v>
      </c>
      <c r="BV26" s="65">
        <v>0</v>
      </c>
      <c r="BW26" s="27">
        <v>0</v>
      </c>
    </row>
    <row r="27" spans="2:75">
      <c r="B27" s="131"/>
      <c r="C27" s="6" t="s">
        <v>27</v>
      </c>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v>17</v>
      </c>
      <c r="AG27" s="24"/>
      <c r="AH27" s="7">
        <v>17</v>
      </c>
      <c r="BS27" t="s">
        <v>142</v>
      </c>
      <c r="BT27" s="65">
        <v>42</v>
      </c>
      <c r="BU27" s="27">
        <v>1.2791618444295547E-3</v>
      </c>
      <c r="BV27" s="65">
        <v>22</v>
      </c>
      <c r="BW27" s="27">
        <v>2.4589247792556166E-3</v>
      </c>
    </row>
    <row r="28" spans="2:75">
      <c r="B28" s="131" t="s">
        <v>28</v>
      </c>
      <c r="C28" s="6" t="s">
        <v>29</v>
      </c>
      <c r="D28" s="24"/>
      <c r="E28" s="24">
        <v>22</v>
      </c>
      <c r="F28" s="24"/>
      <c r="G28" s="24"/>
      <c r="H28" s="24"/>
      <c r="I28" s="24"/>
      <c r="J28" s="24"/>
      <c r="K28" s="24"/>
      <c r="L28" s="24"/>
      <c r="M28" s="24"/>
      <c r="N28" s="24"/>
      <c r="O28" s="24"/>
      <c r="P28" s="24"/>
      <c r="Q28" s="24"/>
      <c r="R28" s="24"/>
      <c r="S28" s="24"/>
      <c r="T28" s="24"/>
      <c r="U28" s="24"/>
      <c r="V28" s="24"/>
      <c r="W28" s="24"/>
      <c r="X28" s="24"/>
      <c r="Y28" s="24"/>
      <c r="Z28" s="24"/>
      <c r="AA28" s="24"/>
      <c r="AB28" s="24"/>
      <c r="AC28" s="24">
        <v>51</v>
      </c>
      <c r="AD28" s="24"/>
      <c r="AE28" s="24"/>
      <c r="AF28" s="24"/>
      <c r="AG28" s="24"/>
      <c r="AH28" s="7">
        <v>73</v>
      </c>
      <c r="BS28" t="s">
        <v>143</v>
      </c>
      <c r="BT28" s="65">
        <v>708</v>
      </c>
      <c r="BU28" s="27">
        <v>2.1563013948955351E-2</v>
      </c>
      <c r="BV28" s="65">
        <v>353</v>
      </c>
      <c r="BW28" s="27">
        <v>3.9454565776237842E-2</v>
      </c>
    </row>
    <row r="29" spans="2:75">
      <c r="B29" s="131"/>
      <c r="C29" s="6" t="s">
        <v>30</v>
      </c>
      <c r="D29" s="24"/>
      <c r="E29" s="24"/>
      <c r="F29" s="24"/>
      <c r="G29" s="24">
        <v>41</v>
      </c>
      <c r="H29" s="24"/>
      <c r="I29" s="24"/>
      <c r="J29" s="24"/>
      <c r="K29" s="24"/>
      <c r="L29" s="24"/>
      <c r="M29" s="24"/>
      <c r="N29" s="24"/>
      <c r="O29" s="24"/>
      <c r="P29" s="24"/>
      <c r="Q29" s="24">
        <v>21</v>
      </c>
      <c r="R29" s="24"/>
      <c r="S29" s="24"/>
      <c r="T29" s="24"/>
      <c r="U29" s="24"/>
      <c r="V29" s="24"/>
      <c r="W29" s="24"/>
      <c r="X29" s="24"/>
      <c r="Y29" s="24"/>
      <c r="Z29" s="24"/>
      <c r="AA29" s="24"/>
      <c r="AB29" s="24"/>
      <c r="AC29" s="24"/>
      <c r="AD29" s="24"/>
      <c r="AE29" s="24"/>
      <c r="AF29" s="24"/>
      <c r="AG29" s="24"/>
      <c r="AH29" s="7">
        <v>62</v>
      </c>
      <c r="BS29" t="s">
        <v>145</v>
      </c>
      <c r="BT29" s="65">
        <v>8584</v>
      </c>
      <c r="BU29" s="27">
        <v>0.26143631601388806</v>
      </c>
      <c r="BV29" s="65">
        <v>1070</v>
      </c>
      <c r="BW29" s="27">
        <v>0.11959315971834135</v>
      </c>
    </row>
    <row r="30" spans="2:75">
      <c r="B30" s="131" t="s">
        <v>31</v>
      </c>
      <c r="C30" s="6" t="s">
        <v>32</v>
      </c>
      <c r="D30" s="24"/>
      <c r="E30" s="24"/>
      <c r="F30" s="24"/>
      <c r="G30" s="24"/>
      <c r="H30" s="24"/>
      <c r="I30" s="24"/>
      <c r="J30" s="24"/>
      <c r="K30" s="24"/>
      <c r="L30" s="24"/>
      <c r="M30" s="24"/>
      <c r="N30" s="24"/>
      <c r="O30" s="24"/>
      <c r="P30" s="24">
        <v>422</v>
      </c>
      <c r="Q30" s="24"/>
      <c r="R30" s="24"/>
      <c r="S30" s="24"/>
      <c r="T30" s="24"/>
      <c r="U30" s="24"/>
      <c r="V30" s="24"/>
      <c r="W30" s="24"/>
      <c r="X30" s="24"/>
      <c r="Y30" s="24"/>
      <c r="Z30" s="24"/>
      <c r="AA30" s="24"/>
      <c r="AB30" s="24"/>
      <c r="AC30" s="24"/>
      <c r="AD30" s="24"/>
      <c r="AE30" s="24"/>
      <c r="AF30" s="24"/>
      <c r="AG30" s="24"/>
      <c r="AH30" s="7">
        <v>422</v>
      </c>
      <c r="BS30" t="s">
        <v>146</v>
      </c>
      <c r="BT30" s="65">
        <v>106</v>
      </c>
      <c r="BU30" s="27">
        <v>3.2283608454650669E-3</v>
      </c>
      <c r="BV30" s="65">
        <v>69</v>
      </c>
      <c r="BW30" s="27">
        <v>7.7120822622107968E-3</v>
      </c>
    </row>
    <row r="31" spans="2:75">
      <c r="B31" s="131"/>
      <c r="C31" s="6" t="s">
        <v>33</v>
      </c>
      <c r="D31" s="24"/>
      <c r="E31" s="24"/>
      <c r="F31" s="24"/>
      <c r="G31" s="24"/>
      <c r="H31" s="24"/>
      <c r="I31" s="24"/>
      <c r="J31" s="24"/>
      <c r="K31" s="24">
        <v>61</v>
      </c>
      <c r="L31" s="24"/>
      <c r="M31" s="24"/>
      <c r="N31" s="24"/>
      <c r="O31" s="24"/>
      <c r="P31" s="24">
        <v>31</v>
      </c>
      <c r="Q31" s="24">
        <v>58</v>
      </c>
      <c r="R31" s="24"/>
      <c r="S31" s="24">
        <v>83</v>
      </c>
      <c r="T31" s="24"/>
      <c r="U31" s="24"/>
      <c r="V31" s="24"/>
      <c r="W31" s="24">
        <v>21</v>
      </c>
      <c r="X31" s="24"/>
      <c r="Y31" s="24"/>
      <c r="Z31" s="24"/>
      <c r="AA31" s="24">
        <v>14</v>
      </c>
      <c r="AB31" s="24">
        <v>29</v>
      </c>
      <c r="AC31" s="24"/>
      <c r="AD31" s="24">
        <v>32</v>
      </c>
      <c r="AE31" s="24"/>
      <c r="AF31" s="24"/>
      <c r="AG31" s="24"/>
      <c r="AH31" s="7">
        <v>329</v>
      </c>
      <c r="BS31" t="s">
        <v>147</v>
      </c>
      <c r="BT31" s="65">
        <v>764</v>
      </c>
      <c r="BU31" s="27">
        <v>2.3268563074861425E-2</v>
      </c>
      <c r="BV31" s="65">
        <v>215</v>
      </c>
      <c r="BW31" s="27">
        <v>2.4030401251816252E-2</v>
      </c>
    </row>
    <row r="32" spans="2:75">
      <c r="B32" s="131"/>
      <c r="C32" s="6" t="s">
        <v>34</v>
      </c>
      <c r="D32" s="24"/>
      <c r="E32" s="24">
        <v>40</v>
      </c>
      <c r="F32" s="24"/>
      <c r="G32" s="24"/>
      <c r="H32" s="24"/>
      <c r="I32" s="24"/>
      <c r="J32" s="24"/>
      <c r="K32" s="24">
        <v>13</v>
      </c>
      <c r="L32" s="24"/>
      <c r="M32" s="24">
        <v>6</v>
      </c>
      <c r="N32" s="24"/>
      <c r="O32" s="24"/>
      <c r="P32" s="24"/>
      <c r="Q32" s="24">
        <v>19</v>
      </c>
      <c r="R32" s="24"/>
      <c r="S32" s="24">
        <v>44</v>
      </c>
      <c r="T32" s="24"/>
      <c r="U32" s="24"/>
      <c r="V32" s="24"/>
      <c r="W32" s="24"/>
      <c r="X32" s="24"/>
      <c r="Y32" s="24"/>
      <c r="Z32" s="24"/>
      <c r="AA32" s="24"/>
      <c r="AB32" s="24">
        <v>47</v>
      </c>
      <c r="AC32" s="24"/>
      <c r="AD32" s="24"/>
      <c r="AE32" s="24"/>
      <c r="AF32" s="24"/>
      <c r="AG32" s="24"/>
      <c r="AH32" s="7">
        <v>169</v>
      </c>
      <c r="BS32" t="s">
        <v>149</v>
      </c>
      <c r="BT32" s="65">
        <v>373</v>
      </c>
      <c r="BU32" s="27">
        <v>1.1360175427910093E-2</v>
      </c>
      <c r="BV32" s="65">
        <v>1294</v>
      </c>
      <c r="BW32" s="27">
        <v>0.14462948474348944</v>
      </c>
    </row>
    <row r="33" spans="1:75">
      <c r="B33" s="131"/>
      <c r="C33" s="6" t="s">
        <v>35</v>
      </c>
      <c r="D33" s="24"/>
      <c r="E33" s="24">
        <v>35</v>
      </c>
      <c r="F33" s="24"/>
      <c r="G33" s="24">
        <v>40</v>
      </c>
      <c r="H33" s="24"/>
      <c r="I33" s="24"/>
      <c r="J33" s="24"/>
      <c r="K33" s="24"/>
      <c r="L33" s="24"/>
      <c r="M33" s="24"/>
      <c r="N33" s="24"/>
      <c r="O33" s="24"/>
      <c r="P33" s="24"/>
      <c r="Q33" s="24">
        <v>79</v>
      </c>
      <c r="R33" s="24"/>
      <c r="S33" s="24"/>
      <c r="T33" s="24">
        <v>37</v>
      </c>
      <c r="U33" s="24"/>
      <c r="V33" s="24">
        <v>40</v>
      </c>
      <c r="W33" s="24"/>
      <c r="X33" s="24"/>
      <c r="Y33" s="24"/>
      <c r="Z33" s="24"/>
      <c r="AA33" s="24"/>
      <c r="AB33" s="24">
        <v>174</v>
      </c>
      <c r="AC33" s="24"/>
      <c r="AD33" s="24">
        <v>38</v>
      </c>
      <c r="AE33" s="24"/>
      <c r="AF33" s="24"/>
      <c r="AG33" s="24"/>
      <c r="AH33" s="7">
        <v>443</v>
      </c>
      <c r="BS33" t="s">
        <v>150</v>
      </c>
      <c r="BT33" s="65">
        <v>76</v>
      </c>
      <c r="BU33" s="27">
        <v>2.3146738137296706E-3</v>
      </c>
      <c r="BV33" s="65">
        <v>623</v>
      </c>
      <c r="BW33" s="27">
        <v>6.9632278976193132E-2</v>
      </c>
    </row>
    <row r="34" spans="1:75">
      <c r="B34" s="131"/>
      <c r="C34" s="6" t="s">
        <v>36</v>
      </c>
      <c r="D34" s="24">
        <v>12</v>
      </c>
      <c r="E34" s="24">
        <v>105</v>
      </c>
      <c r="F34" s="24">
        <v>66</v>
      </c>
      <c r="G34" s="24"/>
      <c r="H34" s="24">
        <v>8</v>
      </c>
      <c r="I34" s="24"/>
      <c r="J34" s="24">
        <v>28</v>
      </c>
      <c r="K34" s="24">
        <v>62</v>
      </c>
      <c r="L34" s="24">
        <v>8</v>
      </c>
      <c r="M34" s="24"/>
      <c r="N34" s="24"/>
      <c r="O34" s="24"/>
      <c r="P34" s="24">
        <v>38</v>
      </c>
      <c r="Q34" s="24">
        <v>166</v>
      </c>
      <c r="R34" s="24">
        <v>9</v>
      </c>
      <c r="S34" s="24"/>
      <c r="T34" s="24">
        <v>17</v>
      </c>
      <c r="U34" s="24"/>
      <c r="V34" s="24">
        <v>23</v>
      </c>
      <c r="W34" s="24"/>
      <c r="X34" s="24"/>
      <c r="Y34" s="24"/>
      <c r="Z34" s="24"/>
      <c r="AA34" s="24">
        <v>16</v>
      </c>
      <c r="AB34" s="24">
        <v>53</v>
      </c>
      <c r="AC34" s="24"/>
      <c r="AD34" s="24"/>
      <c r="AE34" s="24">
        <v>11</v>
      </c>
      <c r="AF34" s="24"/>
      <c r="AG34" s="24"/>
      <c r="AH34" s="7">
        <v>622</v>
      </c>
      <c r="BS34" s="61" t="s">
        <v>174</v>
      </c>
      <c r="BT34" s="66">
        <v>32834</v>
      </c>
      <c r="BU34" s="62">
        <v>1</v>
      </c>
      <c r="BV34" s="66">
        <v>8947</v>
      </c>
      <c r="BW34" s="62">
        <v>1</v>
      </c>
    </row>
    <row r="35" spans="1:75">
      <c r="B35" s="131"/>
      <c r="C35" s="6" t="s">
        <v>37</v>
      </c>
      <c r="D35" s="24"/>
      <c r="E35" s="24">
        <v>31</v>
      </c>
      <c r="F35" s="24"/>
      <c r="G35" s="24"/>
      <c r="H35" s="24"/>
      <c r="I35" s="24"/>
      <c r="J35" s="24"/>
      <c r="K35" s="24">
        <v>26</v>
      </c>
      <c r="L35" s="24"/>
      <c r="M35" s="24">
        <v>31</v>
      </c>
      <c r="N35" s="24"/>
      <c r="O35" s="24"/>
      <c r="P35" s="24"/>
      <c r="Q35" s="24">
        <v>17</v>
      </c>
      <c r="R35" s="24"/>
      <c r="S35" s="24"/>
      <c r="T35" s="24"/>
      <c r="U35" s="24"/>
      <c r="V35" s="24"/>
      <c r="W35" s="24"/>
      <c r="X35" s="24"/>
      <c r="Y35" s="24"/>
      <c r="Z35" s="24"/>
      <c r="AA35" s="24"/>
      <c r="AB35" s="24">
        <v>210</v>
      </c>
      <c r="AC35" s="24"/>
      <c r="AD35" s="24"/>
      <c r="AE35" s="24"/>
      <c r="AF35" s="24"/>
      <c r="AG35" s="24"/>
      <c r="AH35" s="7">
        <v>315</v>
      </c>
    </row>
    <row r="36" spans="1:75">
      <c r="B36" s="131"/>
      <c r="C36" s="6" t="s">
        <v>38</v>
      </c>
      <c r="D36" s="24">
        <v>21</v>
      </c>
      <c r="E36" s="24">
        <v>328</v>
      </c>
      <c r="F36" s="24">
        <v>168</v>
      </c>
      <c r="G36" s="24">
        <v>65</v>
      </c>
      <c r="H36" s="24">
        <v>51</v>
      </c>
      <c r="I36" s="24">
        <v>10</v>
      </c>
      <c r="J36" s="24">
        <v>65</v>
      </c>
      <c r="K36" s="24">
        <v>57</v>
      </c>
      <c r="L36" s="24">
        <v>48</v>
      </c>
      <c r="M36" s="24"/>
      <c r="N36" s="24">
        <v>13</v>
      </c>
      <c r="O36" s="24"/>
      <c r="P36" s="24">
        <v>249</v>
      </c>
      <c r="Q36" s="24">
        <v>65</v>
      </c>
      <c r="R36" s="24">
        <v>35</v>
      </c>
      <c r="S36" s="24"/>
      <c r="T36" s="24"/>
      <c r="U36" s="24"/>
      <c r="V36" s="24">
        <v>566</v>
      </c>
      <c r="W36" s="24">
        <v>26</v>
      </c>
      <c r="X36" s="24"/>
      <c r="Y36" s="24"/>
      <c r="Z36" s="24">
        <v>213</v>
      </c>
      <c r="AA36" s="24">
        <v>154</v>
      </c>
      <c r="AB36" s="24"/>
      <c r="AC36" s="24"/>
      <c r="AD36" s="24">
        <v>29</v>
      </c>
      <c r="AE36" s="24">
        <v>21</v>
      </c>
      <c r="AF36" s="24"/>
      <c r="AG36" s="24"/>
      <c r="AH36" s="7">
        <v>2184</v>
      </c>
    </row>
    <row r="37" spans="1:75">
      <c r="B37" s="131"/>
      <c r="C37" s="6" t="s">
        <v>39</v>
      </c>
      <c r="D37" s="24"/>
      <c r="E37" s="24">
        <v>53</v>
      </c>
      <c r="F37" s="24"/>
      <c r="G37" s="24">
        <v>41</v>
      </c>
      <c r="H37" s="24">
        <v>22</v>
      </c>
      <c r="I37" s="24"/>
      <c r="J37" s="24"/>
      <c r="K37" s="24">
        <v>258</v>
      </c>
      <c r="L37" s="24">
        <v>32</v>
      </c>
      <c r="M37" s="24">
        <v>11</v>
      </c>
      <c r="N37" s="24"/>
      <c r="O37" s="24"/>
      <c r="P37" s="24"/>
      <c r="Q37" s="24">
        <v>172</v>
      </c>
      <c r="R37" s="24"/>
      <c r="S37" s="24">
        <v>30</v>
      </c>
      <c r="T37" s="24">
        <v>8</v>
      </c>
      <c r="U37" s="24"/>
      <c r="V37" s="24"/>
      <c r="W37" s="24"/>
      <c r="X37" s="24"/>
      <c r="Y37" s="24">
        <v>12</v>
      </c>
      <c r="Z37" s="24"/>
      <c r="AA37" s="24"/>
      <c r="AB37" s="24">
        <v>10</v>
      </c>
      <c r="AC37" s="24"/>
      <c r="AD37" s="24">
        <v>59</v>
      </c>
      <c r="AE37" s="24"/>
      <c r="AF37" s="24">
        <v>779</v>
      </c>
      <c r="AG37" s="24"/>
      <c r="AH37" s="7">
        <v>1487</v>
      </c>
    </row>
    <row r="38" spans="1:75">
      <c r="B38" s="131"/>
      <c r="C38" s="6" t="s">
        <v>40</v>
      </c>
      <c r="D38" s="24"/>
      <c r="E38" s="24"/>
      <c r="F38" s="24"/>
      <c r="G38" s="24"/>
      <c r="H38" s="24"/>
      <c r="I38" s="24"/>
      <c r="J38" s="24"/>
      <c r="K38" s="24">
        <v>36</v>
      </c>
      <c r="L38" s="24"/>
      <c r="M38" s="24"/>
      <c r="N38" s="24"/>
      <c r="O38" s="24"/>
      <c r="P38" s="24"/>
      <c r="Q38" s="24">
        <v>50</v>
      </c>
      <c r="R38" s="24"/>
      <c r="S38" s="24"/>
      <c r="T38" s="24"/>
      <c r="U38" s="24"/>
      <c r="V38" s="24"/>
      <c r="W38" s="24"/>
      <c r="X38" s="24"/>
      <c r="Y38" s="24"/>
      <c r="Z38" s="24"/>
      <c r="AA38" s="24"/>
      <c r="AB38" s="24">
        <v>34</v>
      </c>
      <c r="AC38" s="24"/>
      <c r="AD38" s="24"/>
      <c r="AE38" s="24"/>
      <c r="AF38" s="24"/>
      <c r="AG38" s="24"/>
      <c r="AH38" s="7">
        <v>120</v>
      </c>
    </row>
    <row r="39" spans="1:75">
      <c r="B39" s="131" t="s">
        <v>41</v>
      </c>
      <c r="C39" s="6" t="s">
        <v>42</v>
      </c>
      <c r="D39" s="24"/>
      <c r="E39" s="24"/>
      <c r="F39" s="24"/>
      <c r="G39" s="24">
        <v>32</v>
      </c>
      <c r="H39" s="24"/>
      <c r="I39" s="24"/>
      <c r="J39" s="24"/>
      <c r="K39" s="24"/>
      <c r="L39" s="24"/>
      <c r="M39" s="24"/>
      <c r="N39" s="24"/>
      <c r="O39" s="24"/>
      <c r="P39" s="24"/>
      <c r="Q39" s="24"/>
      <c r="R39" s="24"/>
      <c r="S39" s="24"/>
      <c r="T39" s="24"/>
      <c r="U39" s="24">
        <v>2</v>
      </c>
      <c r="V39" s="24"/>
      <c r="W39" s="24"/>
      <c r="X39" s="24"/>
      <c r="Y39" s="24"/>
      <c r="Z39" s="24"/>
      <c r="AA39" s="24"/>
      <c r="AB39" s="24"/>
      <c r="AC39" s="24"/>
      <c r="AD39" s="24"/>
      <c r="AE39" s="24"/>
      <c r="AF39" s="24"/>
      <c r="AG39" s="24">
        <v>453</v>
      </c>
      <c r="AH39" s="7">
        <v>487</v>
      </c>
    </row>
    <row r="40" spans="1:75">
      <c r="B40" s="131"/>
      <c r="C40" s="6" t="s">
        <v>43</v>
      </c>
      <c r="D40" s="24"/>
      <c r="E40" s="24">
        <v>256</v>
      </c>
      <c r="F40" s="24"/>
      <c r="G40" s="24">
        <v>65</v>
      </c>
      <c r="H40" s="24"/>
      <c r="I40" s="24"/>
      <c r="J40" s="24"/>
      <c r="K40" s="24">
        <v>106</v>
      </c>
      <c r="L40" s="24">
        <v>32</v>
      </c>
      <c r="M40" s="24">
        <v>11</v>
      </c>
      <c r="N40" s="24"/>
      <c r="O40" s="24"/>
      <c r="P40" s="24"/>
      <c r="Q40" s="24"/>
      <c r="R40" s="24"/>
      <c r="S40" s="24"/>
      <c r="T40" s="24"/>
      <c r="U40" s="24"/>
      <c r="V40" s="24"/>
      <c r="W40" s="24">
        <v>7</v>
      </c>
      <c r="X40" s="24"/>
      <c r="Y40" s="24"/>
      <c r="Z40" s="24">
        <v>140</v>
      </c>
      <c r="AA40" s="24"/>
      <c r="AB40" s="24">
        <v>133</v>
      </c>
      <c r="AC40" s="24"/>
      <c r="AD40" s="24"/>
      <c r="AE40" s="24"/>
      <c r="AF40" s="24"/>
      <c r="AG40" s="24"/>
      <c r="AH40" s="7">
        <v>750</v>
      </c>
    </row>
    <row r="41" spans="1:75">
      <c r="B41" s="131" t="s">
        <v>44</v>
      </c>
      <c r="C41" s="6" t="s">
        <v>45</v>
      </c>
      <c r="D41" s="24"/>
      <c r="E41" s="24">
        <v>65</v>
      </c>
      <c r="F41" s="24"/>
      <c r="G41" s="24"/>
      <c r="H41" s="24"/>
      <c r="I41" s="24"/>
      <c r="J41" s="24"/>
      <c r="K41" s="24">
        <v>72</v>
      </c>
      <c r="L41" s="24"/>
      <c r="M41" s="24"/>
      <c r="N41" s="24"/>
      <c r="O41" s="24"/>
      <c r="P41" s="24">
        <v>35</v>
      </c>
      <c r="Q41" s="24">
        <v>77</v>
      </c>
      <c r="R41" s="24"/>
      <c r="S41" s="24"/>
      <c r="T41" s="24">
        <v>13</v>
      </c>
      <c r="U41" s="24"/>
      <c r="V41" s="24"/>
      <c r="W41" s="24"/>
      <c r="X41" s="24"/>
      <c r="Y41" s="24"/>
      <c r="Z41" s="24"/>
      <c r="AA41" s="24"/>
      <c r="AB41" s="24">
        <v>25</v>
      </c>
      <c r="AC41" s="24"/>
      <c r="AD41" s="24">
        <v>56</v>
      </c>
      <c r="AE41" s="24"/>
      <c r="AF41" s="24"/>
      <c r="AG41" s="24"/>
      <c r="AH41" s="7">
        <v>343</v>
      </c>
    </row>
    <row r="42" spans="1:75">
      <c r="B42" s="142"/>
      <c r="C42" s="8" t="s">
        <v>46</v>
      </c>
      <c r="D42" s="25"/>
      <c r="E42" s="25">
        <v>26</v>
      </c>
      <c r="F42" s="25"/>
      <c r="G42" s="25"/>
      <c r="H42" s="25"/>
      <c r="I42" s="25"/>
      <c r="J42" s="25"/>
      <c r="K42" s="25"/>
      <c r="L42" s="25"/>
      <c r="M42" s="25"/>
      <c r="N42" s="25"/>
      <c r="O42" s="25"/>
      <c r="P42" s="25"/>
      <c r="Q42" s="25">
        <v>48</v>
      </c>
      <c r="R42" s="25"/>
      <c r="S42" s="25"/>
      <c r="T42" s="25"/>
      <c r="U42" s="25"/>
      <c r="V42" s="25"/>
      <c r="W42" s="25"/>
      <c r="X42" s="25"/>
      <c r="Y42" s="25"/>
      <c r="Z42" s="25"/>
      <c r="AA42" s="25"/>
      <c r="AB42" s="25">
        <v>106</v>
      </c>
      <c r="AC42" s="25">
        <v>11</v>
      </c>
      <c r="AD42" s="25"/>
      <c r="AE42" s="25"/>
      <c r="AF42" s="25"/>
      <c r="AG42" s="25"/>
      <c r="AH42" s="9">
        <v>191</v>
      </c>
    </row>
    <row r="43" spans="1:75">
      <c r="B43" s="54"/>
      <c r="C43" s="55"/>
      <c r="D43" s="56">
        <f>SUM(D25:D42)</f>
        <v>33</v>
      </c>
      <c r="E43" s="56">
        <f>SUM(E25:E42)</f>
        <v>1022</v>
      </c>
      <c r="F43" s="56">
        <f>SUM(F25:F42)</f>
        <v>234</v>
      </c>
      <c r="G43" s="56">
        <f t="shared" ref="G43:J43" si="35">SUM(G25:G42)</f>
        <v>287</v>
      </c>
      <c r="H43" s="56">
        <f t="shared" si="35"/>
        <v>82</v>
      </c>
      <c r="I43" s="56">
        <f t="shared" si="35"/>
        <v>10</v>
      </c>
      <c r="J43" s="56">
        <f t="shared" si="35"/>
        <v>93</v>
      </c>
      <c r="K43" s="56">
        <f t="shared" ref="K43" si="36">SUM(K25:K42)</f>
        <v>756</v>
      </c>
      <c r="L43" s="56">
        <f t="shared" ref="L43" si="37">SUM(L25:L42)</f>
        <v>121</v>
      </c>
      <c r="M43" s="56">
        <f t="shared" ref="M43" si="38">SUM(M25:M42)</f>
        <v>60</v>
      </c>
      <c r="N43" s="56">
        <f t="shared" ref="N43" si="39">SUM(N25:N42)</f>
        <v>13</v>
      </c>
      <c r="O43" s="56">
        <f t="shared" ref="O43" si="40">SUM(O25:O42)</f>
        <v>1</v>
      </c>
      <c r="P43" s="56">
        <f t="shared" ref="P43" si="41">SUM(P25:P42)</f>
        <v>799</v>
      </c>
      <c r="Q43" s="56">
        <f t="shared" ref="Q43" si="42">SUM(Q25:Q42)</f>
        <v>792</v>
      </c>
      <c r="R43" s="56">
        <f t="shared" ref="R43" si="43">SUM(R25:R42)</f>
        <v>44</v>
      </c>
      <c r="S43" s="56">
        <f t="shared" ref="S43" si="44">SUM(S25:S42)</f>
        <v>158</v>
      </c>
      <c r="T43" s="56">
        <f t="shared" ref="T43" si="45">SUM(T25:T42)</f>
        <v>75</v>
      </c>
      <c r="U43" s="56">
        <f t="shared" ref="U43" si="46">SUM(U25:U42)</f>
        <v>2</v>
      </c>
      <c r="V43" s="56">
        <f t="shared" ref="V43" si="47">SUM(V25:V42)</f>
        <v>632</v>
      </c>
      <c r="W43" s="56">
        <f t="shared" ref="W43" si="48">SUM(W25:W42)</f>
        <v>55</v>
      </c>
      <c r="X43" s="56">
        <f t="shared" ref="X43" si="49">SUM(X25:X42)</f>
        <v>0</v>
      </c>
      <c r="Y43" s="56">
        <f t="shared" ref="Y43" si="50">SUM(Y25:Y42)</f>
        <v>22</v>
      </c>
      <c r="Z43" s="56">
        <f t="shared" ref="Z43" si="51">SUM(Z25:Z42)</f>
        <v>353</v>
      </c>
      <c r="AA43" s="56">
        <f t="shared" ref="AA43" si="52">SUM(AA25:AA42)</f>
        <v>184</v>
      </c>
      <c r="AB43" s="56">
        <f t="shared" ref="AB43" si="53">SUM(AB25:AB42)</f>
        <v>886</v>
      </c>
      <c r="AC43" s="56">
        <f t="shared" ref="AC43" si="54">SUM(AC25:AC42)</f>
        <v>69</v>
      </c>
      <c r="AD43" s="56">
        <f t="shared" ref="AD43" si="55">SUM(AD25:AD42)</f>
        <v>215</v>
      </c>
      <c r="AE43" s="56">
        <f t="shared" ref="AE43" si="56">SUM(AE25:AE42)</f>
        <v>32</v>
      </c>
      <c r="AF43" s="56">
        <f t="shared" ref="AF43" si="57">SUM(AF25:AF42)</f>
        <v>1294</v>
      </c>
      <c r="AG43" s="56">
        <f t="shared" ref="AG43" si="58">SUM(AG25:AG42)</f>
        <v>623</v>
      </c>
      <c r="AH43" s="56">
        <f t="shared" ref="AH43" si="59">SUM(AH25:AH42)</f>
        <v>8947</v>
      </c>
    </row>
    <row r="44" spans="1:75">
      <c r="B44" s="10" t="s">
        <v>3</v>
      </c>
      <c r="C44" s="10"/>
      <c r="D44" s="11">
        <v>603</v>
      </c>
      <c r="E44" s="11">
        <v>7464</v>
      </c>
      <c r="F44" s="11">
        <v>234</v>
      </c>
      <c r="G44" s="11">
        <v>593</v>
      </c>
      <c r="H44" s="11">
        <v>892</v>
      </c>
      <c r="I44" s="11">
        <v>10</v>
      </c>
      <c r="J44" s="11">
        <v>93</v>
      </c>
      <c r="K44" s="11">
        <v>4064</v>
      </c>
      <c r="L44" s="11">
        <v>159</v>
      </c>
      <c r="M44" s="11">
        <v>1097</v>
      </c>
      <c r="N44" s="11">
        <v>413</v>
      </c>
      <c r="O44" s="11">
        <v>1229</v>
      </c>
      <c r="P44" s="11">
        <v>1578</v>
      </c>
      <c r="Q44" s="11">
        <v>2442</v>
      </c>
      <c r="R44" s="11">
        <v>670</v>
      </c>
      <c r="S44" s="11">
        <v>926</v>
      </c>
      <c r="T44" s="11">
        <v>587</v>
      </c>
      <c r="U44" s="11">
        <v>2</v>
      </c>
      <c r="V44" s="11">
        <v>3796</v>
      </c>
      <c r="W44" s="11">
        <v>527</v>
      </c>
      <c r="X44" s="11">
        <v>71</v>
      </c>
      <c r="Y44" s="11">
        <v>64</v>
      </c>
      <c r="Z44" s="11">
        <v>1061</v>
      </c>
      <c r="AA44" s="11">
        <v>184</v>
      </c>
      <c r="AB44" s="11">
        <v>9470</v>
      </c>
      <c r="AC44" s="11">
        <v>175</v>
      </c>
      <c r="AD44" s="11">
        <v>979</v>
      </c>
      <c r="AE44" s="11">
        <v>32</v>
      </c>
      <c r="AF44" s="11">
        <v>1667</v>
      </c>
      <c r="AG44" s="11">
        <v>699</v>
      </c>
      <c r="AH44" s="11">
        <v>41781</v>
      </c>
    </row>
    <row r="48" spans="1:75" ht="15" customHeight="1">
      <c r="A48" s="132" t="s">
        <v>47</v>
      </c>
      <c r="B48" s="132" t="s">
        <v>1</v>
      </c>
      <c r="C48" s="132" t="s">
        <v>2</v>
      </c>
      <c r="D48" s="149" t="s">
        <v>120</v>
      </c>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33" t="s">
        <v>3</v>
      </c>
    </row>
    <row r="49" spans="1:34" ht="90">
      <c r="A49" s="132"/>
      <c r="B49" s="132"/>
      <c r="C49" s="132"/>
      <c r="D49" s="26" t="s">
        <v>121</v>
      </c>
      <c r="E49" s="26" t="s">
        <v>122</v>
      </c>
      <c r="F49" s="26" t="s">
        <v>123</v>
      </c>
      <c r="G49" s="26" t="s">
        <v>124</v>
      </c>
      <c r="H49" s="26" t="s">
        <v>125</v>
      </c>
      <c r="I49" s="26" t="s">
        <v>126</v>
      </c>
      <c r="J49" s="26" t="s">
        <v>127</v>
      </c>
      <c r="K49" s="26" t="s">
        <v>128</v>
      </c>
      <c r="L49" s="26" t="s">
        <v>129</v>
      </c>
      <c r="M49" s="26" t="s">
        <v>130</v>
      </c>
      <c r="N49" s="26" t="s">
        <v>131</v>
      </c>
      <c r="O49" s="26" t="s">
        <v>132</v>
      </c>
      <c r="P49" s="26" t="s">
        <v>133</v>
      </c>
      <c r="Q49" s="26" t="s">
        <v>134</v>
      </c>
      <c r="R49" s="26" t="s">
        <v>135</v>
      </c>
      <c r="S49" s="26" t="s">
        <v>136</v>
      </c>
      <c r="T49" s="26" t="s">
        <v>137</v>
      </c>
      <c r="U49" s="26" t="s">
        <v>138</v>
      </c>
      <c r="V49" s="26" t="s">
        <v>139</v>
      </c>
      <c r="W49" s="26" t="s">
        <v>140</v>
      </c>
      <c r="X49" s="26" t="s">
        <v>141</v>
      </c>
      <c r="Y49" s="26" t="s">
        <v>142</v>
      </c>
      <c r="Z49" s="26" t="s">
        <v>143</v>
      </c>
      <c r="AA49" s="26" t="s">
        <v>144</v>
      </c>
      <c r="AB49" s="26" t="s">
        <v>145</v>
      </c>
      <c r="AC49" s="26" t="s">
        <v>146</v>
      </c>
      <c r="AD49" s="26" t="s">
        <v>147</v>
      </c>
      <c r="AE49" s="26" t="s">
        <v>148</v>
      </c>
      <c r="AF49" s="26" t="s">
        <v>149</v>
      </c>
      <c r="AG49" s="26" t="s">
        <v>150</v>
      </c>
      <c r="AH49" s="133"/>
    </row>
    <row r="50" spans="1:34">
      <c r="A50" s="134" t="s">
        <v>48</v>
      </c>
      <c r="B50" s="140" t="s">
        <v>4</v>
      </c>
      <c r="C50" s="4" t="s">
        <v>12</v>
      </c>
      <c r="D50" s="23"/>
      <c r="E50" s="23"/>
      <c r="F50" s="23"/>
      <c r="G50" s="23"/>
      <c r="H50" s="23"/>
      <c r="I50" s="23"/>
      <c r="J50" s="23"/>
      <c r="K50" s="23"/>
      <c r="L50" s="23"/>
      <c r="M50" s="23"/>
      <c r="N50" s="23"/>
      <c r="O50" s="23"/>
      <c r="P50" s="23">
        <v>81</v>
      </c>
      <c r="Q50" s="23"/>
      <c r="R50" s="23"/>
      <c r="S50" s="23"/>
      <c r="T50" s="23"/>
      <c r="U50" s="23"/>
      <c r="V50" s="23"/>
      <c r="W50" s="23"/>
      <c r="X50" s="23"/>
      <c r="Y50" s="23"/>
      <c r="Z50" s="23"/>
      <c r="AA50" s="23"/>
      <c r="AB50" s="23"/>
      <c r="AC50" s="23"/>
      <c r="AD50" s="23"/>
      <c r="AE50" s="23"/>
      <c r="AF50" s="23"/>
      <c r="AG50" s="23"/>
      <c r="AH50" s="5">
        <v>81</v>
      </c>
    </row>
    <row r="51" spans="1:34">
      <c r="A51" s="131"/>
      <c r="B51" s="141"/>
      <c r="C51" s="6" t="s">
        <v>13</v>
      </c>
      <c r="D51" s="24"/>
      <c r="E51" s="24"/>
      <c r="F51" s="24"/>
      <c r="G51" s="24"/>
      <c r="H51" s="24"/>
      <c r="I51" s="24"/>
      <c r="J51" s="24"/>
      <c r="K51" s="24">
        <v>1</v>
      </c>
      <c r="L51" s="24">
        <v>8</v>
      </c>
      <c r="M51" s="24"/>
      <c r="N51" s="24"/>
      <c r="O51" s="24"/>
      <c r="P51" s="24"/>
      <c r="Q51" s="24"/>
      <c r="R51" s="24"/>
      <c r="S51" s="24"/>
      <c r="T51" s="24"/>
      <c r="U51" s="24"/>
      <c r="V51" s="24"/>
      <c r="W51" s="24"/>
      <c r="X51" s="24"/>
      <c r="Y51" s="24"/>
      <c r="Z51" s="24"/>
      <c r="AA51" s="24"/>
      <c r="AB51" s="24"/>
      <c r="AC51" s="24"/>
      <c r="AD51" s="24"/>
      <c r="AE51" s="24"/>
      <c r="AF51" s="24">
        <v>19</v>
      </c>
      <c r="AG51" s="24">
        <v>18</v>
      </c>
      <c r="AH51" s="7">
        <v>46</v>
      </c>
    </row>
    <row r="52" spans="1:34">
      <c r="A52" s="131"/>
      <c r="B52" s="141"/>
      <c r="C52" s="6" t="s">
        <v>15</v>
      </c>
      <c r="D52" s="24"/>
      <c r="E52" s="24">
        <v>181</v>
      </c>
      <c r="F52" s="24"/>
      <c r="G52" s="24"/>
      <c r="H52" s="24"/>
      <c r="I52" s="24"/>
      <c r="J52" s="24"/>
      <c r="K52" s="24">
        <v>173</v>
      </c>
      <c r="L52" s="24"/>
      <c r="M52" s="24">
        <v>15</v>
      </c>
      <c r="N52" s="24"/>
      <c r="O52" s="24">
        <v>83</v>
      </c>
      <c r="P52" s="24"/>
      <c r="Q52" s="24"/>
      <c r="R52" s="24"/>
      <c r="S52" s="24"/>
      <c r="T52" s="24"/>
      <c r="U52" s="24"/>
      <c r="V52" s="24">
        <v>86</v>
      </c>
      <c r="W52" s="24"/>
      <c r="X52" s="24"/>
      <c r="Y52" s="24"/>
      <c r="Z52" s="24"/>
      <c r="AA52" s="24"/>
      <c r="AB52" s="24">
        <v>226</v>
      </c>
      <c r="AC52" s="24"/>
      <c r="AD52" s="24"/>
      <c r="AE52" s="24"/>
      <c r="AF52" s="24"/>
      <c r="AG52" s="24"/>
      <c r="AH52" s="7">
        <v>764</v>
      </c>
    </row>
    <row r="53" spans="1:34">
      <c r="A53" s="131"/>
      <c r="B53" s="141"/>
      <c r="C53" s="6" t="s">
        <v>16</v>
      </c>
      <c r="D53" s="24"/>
      <c r="E53" s="24">
        <v>40</v>
      </c>
      <c r="F53" s="24"/>
      <c r="G53" s="24"/>
      <c r="H53" s="24"/>
      <c r="I53" s="24"/>
      <c r="J53" s="24"/>
      <c r="K53" s="24">
        <v>17</v>
      </c>
      <c r="L53" s="24"/>
      <c r="M53" s="24">
        <v>16</v>
      </c>
      <c r="N53" s="24"/>
      <c r="O53" s="24"/>
      <c r="P53" s="24"/>
      <c r="Q53" s="24"/>
      <c r="R53" s="24"/>
      <c r="S53" s="24">
        <v>17</v>
      </c>
      <c r="T53" s="24"/>
      <c r="U53" s="24"/>
      <c r="V53" s="24"/>
      <c r="W53" s="24"/>
      <c r="X53" s="24"/>
      <c r="Y53" s="24"/>
      <c r="Z53" s="24"/>
      <c r="AA53" s="24"/>
      <c r="AB53" s="24">
        <v>18</v>
      </c>
      <c r="AC53" s="24"/>
      <c r="AD53" s="24"/>
      <c r="AE53" s="24"/>
      <c r="AF53" s="24"/>
      <c r="AG53" s="24"/>
      <c r="AH53" s="7">
        <v>108</v>
      </c>
    </row>
    <row r="54" spans="1:34">
      <c r="A54" s="131"/>
      <c r="B54" s="141"/>
      <c r="C54" s="6" t="s">
        <v>18</v>
      </c>
      <c r="D54" s="24">
        <v>129</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7">
        <v>129</v>
      </c>
    </row>
    <row r="55" spans="1:34">
      <c r="A55" s="131"/>
      <c r="B55" s="141"/>
      <c r="C55" s="6" t="s">
        <v>22</v>
      </c>
      <c r="D55" s="24"/>
      <c r="E55" s="24"/>
      <c r="F55" s="24"/>
      <c r="G55" s="24"/>
      <c r="H55" s="24"/>
      <c r="I55" s="24"/>
      <c r="J55" s="24"/>
      <c r="K55" s="24"/>
      <c r="L55" s="24"/>
      <c r="M55" s="24">
        <v>9</v>
      </c>
      <c r="N55" s="24"/>
      <c r="O55" s="24"/>
      <c r="P55" s="24"/>
      <c r="Q55" s="24"/>
      <c r="R55" s="24"/>
      <c r="S55" s="24"/>
      <c r="T55" s="24"/>
      <c r="U55" s="24"/>
      <c r="V55" s="24"/>
      <c r="W55" s="24"/>
      <c r="X55" s="24"/>
      <c r="Y55" s="24"/>
      <c r="Z55" s="24"/>
      <c r="AA55" s="24"/>
      <c r="AB55" s="24"/>
      <c r="AC55" s="24"/>
      <c r="AD55" s="24"/>
      <c r="AE55" s="24"/>
      <c r="AF55" s="24"/>
      <c r="AG55" s="24"/>
      <c r="AH55" s="7">
        <v>9</v>
      </c>
    </row>
    <row r="56" spans="1:34">
      <c r="A56" s="131"/>
      <c r="B56" s="141"/>
      <c r="C56" s="6" t="s">
        <v>23</v>
      </c>
      <c r="D56" s="24">
        <v>16</v>
      </c>
      <c r="E56" s="24"/>
      <c r="F56" s="24"/>
      <c r="G56" s="24"/>
      <c r="H56" s="24"/>
      <c r="I56" s="24"/>
      <c r="J56" s="24"/>
      <c r="K56" s="24">
        <v>23</v>
      </c>
      <c r="L56" s="24"/>
      <c r="M56" s="24">
        <v>14</v>
      </c>
      <c r="N56" s="24"/>
      <c r="O56" s="24"/>
      <c r="P56" s="24"/>
      <c r="Q56" s="24"/>
      <c r="R56" s="24"/>
      <c r="S56" s="24"/>
      <c r="T56" s="24"/>
      <c r="U56" s="24"/>
      <c r="V56" s="24"/>
      <c r="W56" s="24"/>
      <c r="X56" s="24"/>
      <c r="Y56" s="24"/>
      <c r="Z56" s="24"/>
      <c r="AA56" s="24"/>
      <c r="AB56" s="24">
        <v>17</v>
      </c>
      <c r="AC56" s="24"/>
      <c r="AD56" s="24"/>
      <c r="AE56" s="24"/>
      <c r="AF56" s="24"/>
      <c r="AG56" s="24"/>
      <c r="AH56" s="7">
        <v>70</v>
      </c>
    </row>
    <row r="57" spans="1:34">
      <c r="A57" s="131"/>
      <c r="B57" s="141" t="s">
        <v>24</v>
      </c>
      <c r="C57" s="6" t="s">
        <v>25</v>
      </c>
      <c r="D57" s="24"/>
      <c r="E57" s="24"/>
      <c r="F57" s="24"/>
      <c r="G57" s="24"/>
      <c r="H57" s="24"/>
      <c r="I57" s="24"/>
      <c r="J57" s="24"/>
      <c r="K57" s="24"/>
      <c r="L57" s="24">
        <v>1</v>
      </c>
      <c r="M57" s="24"/>
      <c r="N57" s="24"/>
      <c r="O57" s="24"/>
      <c r="P57" s="24"/>
      <c r="Q57" s="24"/>
      <c r="R57" s="24"/>
      <c r="S57" s="24"/>
      <c r="T57" s="24"/>
      <c r="U57" s="24"/>
      <c r="V57" s="24"/>
      <c r="W57" s="24"/>
      <c r="X57" s="24"/>
      <c r="Y57" s="24"/>
      <c r="Z57" s="24"/>
      <c r="AA57" s="24"/>
      <c r="AB57" s="24"/>
      <c r="AC57" s="24"/>
      <c r="AD57" s="24"/>
      <c r="AE57" s="24"/>
      <c r="AF57" s="24">
        <v>21</v>
      </c>
      <c r="AG57" s="24">
        <v>21</v>
      </c>
      <c r="AH57" s="7">
        <v>43</v>
      </c>
    </row>
    <row r="58" spans="1:34">
      <c r="A58" s="131"/>
      <c r="B58" s="141"/>
      <c r="C58" s="6" t="s">
        <v>27</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v>9</v>
      </c>
      <c r="AG58" s="24"/>
      <c r="AH58" s="7">
        <v>9</v>
      </c>
    </row>
    <row r="59" spans="1:34">
      <c r="A59" s="131"/>
      <c r="B59" s="141" t="s">
        <v>31</v>
      </c>
      <c r="C59" s="6" t="s">
        <v>36</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v>15</v>
      </c>
      <c r="AC59" s="24"/>
      <c r="AD59" s="24"/>
      <c r="AE59" s="24"/>
      <c r="AF59" s="24"/>
      <c r="AG59" s="24"/>
      <c r="AH59" s="7">
        <v>15</v>
      </c>
    </row>
    <row r="60" spans="1:34">
      <c r="A60" s="131"/>
      <c r="B60" s="141"/>
      <c r="C60" s="6" t="s">
        <v>38</v>
      </c>
      <c r="D60" s="24"/>
      <c r="E60" s="24"/>
      <c r="F60" s="24"/>
      <c r="G60" s="24"/>
      <c r="H60" s="24"/>
      <c r="I60" s="24"/>
      <c r="J60" s="24">
        <v>33</v>
      </c>
      <c r="K60" s="24"/>
      <c r="L60" s="24">
        <v>37</v>
      </c>
      <c r="M60" s="24"/>
      <c r="N60" s="24"/>
      <c r="O60" s="24"/>
      <c r="P60" s="24"/>
      <c r="Q60" s="24"/>
      <c r="R60" s="24">
        <v>12</v>
      </c>
      <c r="S60" s="24"/>
      <c r="T60" s="24"/>
      <c r="U60" s="24"/>
      <c r="V60" s="24"/>
      <c r="W60" s="24"/>
      <c r="X60" s="24"/>
      <c r="Y60" s="24"/>
      <c r="Z60" s="24"/>
      <c r="AA60" s="24"/>
      <c r="AB60" s="24"/>
      <c r="AC60" s="24"/>
      <c r="AD60" s="24"/>
      <c r="AE60" s="24"/>
      <c r="AF60" s="24"/>
      <c r="AG60" s="24"/>
      <c r="AH60" s="7">
        <v>82</v>
      </c>
    </row>
    <row r="61" spans="1:34">
      <c r="A61" s="131"/>
      <c r="B61" s="141"/>
      <c r="C61" s="6" t="s">
        <v>39</v>
      </c>
      <c r="D61" s="24"/>
      <c r="E61" s="24"/>
      <c r="F61" s="24"/>
      <c r="G61" s="24"/>
      <c r="H61" s="24"/>
      <c r="I61" s="24"/>
      <c r="J61" s="24"/>
      <c r="K61" s="24">
        <v>30</v>
      </c>
      <c r="L61" s="24"/>
      <c r="M61" s="24"/>
      <c r="N61" s="24"/>
      <c r="O61" s="24"/>
      <c r="P61" s="24"/>
      <c r="Q61" s="24">
        <v>14</v>
      </c>
      <c r="R61" s="24"/>
      <c r="S61" s="24"/>
      <c r="T61" s="24"/>
      <c r="U61" s="24"/>
      <c r="V61" s="24"/>
      <c r="W61" s="24"/>
      <c r="X61" s="24"/>
      <c r="Y61" s="24"/>
      <c r="Z61" s="24"/>
      <c r="AA61" s="24"/>
      <c r="AB61" s="24"/>
      <c r="AC61" s="24"/>
      <c r="AD61" s="24">
        <v>16</v>
      </c>
      <c r="AE61" s="24"/>
      <c r="AF61" s="24">
        <v>46</v>
      </c>
      <c r="AG61" s="24"/>
      <c r="AH61" s="7">
        <v>106</v>
      </c>
    </row>
    <row r="62" spans="1:34">
      <c r="A62" s="131"/>
      <c r="B62" s="12" t="s">
        <v>41</v>
      </c>
      <c r="C62" s="6" t="s">
        <v>43</v>
      </c>
      <c r="D62" s="24"/>
      <c r="E62" s="24">
        <v>42</v>
      </c>
      <c r="F62" s="24"/>
      <c r="G62" s="24"/>
      <c r="H62" s="24"/>
      <c r="I62" s="24"/>
      <c r="J62" s="24"/>
      <c r="K62" s="24">
        <v>20</v>
      </c>
      <c r="L62" s="24">
        <v>32</v>
      </c>
      <c r="M62" s="24"/>
      <c r="N62" s="24"/>
      <c r="O62" s="24"/>
      <c r="P62" s="24"/>
      <c r="Q62" s="24"/>
      <c r="R62" s="24"/>
      <c r="S62" s="24"/>
      <c r="T62" s="24"/>
      <c r="U62" s="24"/>
      <c r="V62" s="24"/>
      <c r="W62" s="24"/>
      <c r="X62" s="24"/>
      <c r="Y62" s="24"/>
      <c r="Z62" s="24"/>
      <c r="AA62" s="24"/>
      <c r="AB62" s="24"/>
      <c r="AC62" s="24"/>
      <c r="AD62" s="24"/>
      <c r="AE62" s="24"/>
      <c r="AF62" s="24"/>
      <c r="AG62" s="24"/>
      <c r="AH62" s="7">
        <v>94</v>
      </c>
    </row>
    <row r="63" spans="1:34">
      <c r="A63" s="131"/>
      <c r="B63" s="13" t="s">
        <v>49</v>
      </c>
      <c r="C63" s="14"/>
      <c r="D63" s="15">
        <v>145</v>
      </c>
      <c r="E63" s="15">
        <v>263</v>
      </c>
      <c r="F63" s="15"/>
      <c r="G63" s="15"/>
      <c r="H63" s="15"/>
      <c r="I63" s="15"/>
      <c r="J63" s="15">
        <v>33</v>
      </c>
      <c r="K63" s="15">
        <v>264</v>
      </c>
      <c r="L63" s="15">
        <v>78</v>
      </c>
      <c r="M63" s="15">
        <v>54</v>
      </c>
      <c r="N63" s="15"/>
      <c r="O63" s="15">
        <v>83</v>
      </c>
      <c r="P63" s="15">
        <v>81</v>
      </c>
      <c r="Q63" s="15">
        <v>14</v>
      </c>
      <c r="R63" s="15">
        <v>12</v>
      </c>
      <c r="S63" s="15">
        <v>17</v>
      </c>
      <c r="T63" s="15"/>
      <c r="U63" s="15"/>
      <c r="V63" s="15">
        <v>86</v>
      </c>
      <c r="W63" s="15"/>
      <c r="X63" s="15"/>
      <c r="Y63" s="15"/>
      <c r="Z63" s="15"/>
      <c r="AA63" s="15"/>
      <c r="AB63" s="15">
        <v>276</v>
      </c>
      <c r="AC63" s="15"/>
      <c r="AD63" s="15">
        <v>16</v>
      </c>
      <c r="AE63" s="15"/>
      <c r="AF63" s="15">
        <v>95</v>
      </c>
      <c r="AG63" s="15">
        <v>39</v>
      </c>
      <c r="AH63" s="15">
        <v>1556</v>
      </c>
    </row>
    <row r="64" spans="1:34">
      <c r="A64" s="131" t="s">
        <v>50</v>
      </c>
      <c r="B64" s="141" t="s">
        <v>4</v>
      </c>
      <c r="C64" s="6" t="s">
        <v>15</v>
      </c>
      <c r="D64" s="24"/>
      <c r="E64" s="24">
        <v>35</v>
      </c>
      <c r="F64" s="24"/>
      <c r="G64" s="24"/>
      <c r="H64" s="24"/>
      <c r="I64" s="24"/>
      <c r="J64" s="24"/>
      <c r="K64" s="24">
        <v>30</v>
      </c>
      <c r="L64" s="24"/>
      <c r="M64" s="24"/>
      <c r="N64" s="24"/>
      <c r="O64" s="24"/>
      <c r="P64" s="24"/>
      <c r="Q64" s="24"/>
      <c r="R64" s="24"/>
      <c r="S64" s="24"/>
      <c r="T64" s="24"/>
      <c r="U64" s="24"/>
      <c r="V64" s="24"/>
      <c r="W64" s="24">
        <v>37</v>
      </c>
      <c r="X64" s="24"/>
      <c r="Y64" s="24"/>
      <c r="Z64" s="24"/>
      <c r="AA64" s="24"/>
      <c r="AB64" s="24">
        <v>27</v>
      </c>
      <c r="AC64" s="24"/>
      <c r="AD64" s="24"/>
      <c r="AE64" s="24"/>
      <c r="AF64" s="24"/>
      <c r="AG64" s="24"/>
      <c r="AH64" s="7">
        <v>129</v>
      </c>
    </row>
    <row r="65" spans="1:34">
      <c r="A65" s="131"/>
      <c r="B65" s="141"/>
      <c r="C65" s="6" t="s">
        <v>16</v>
      </c>
      <c r="D65" s="24"/>
      <c r="E65" s="24">
        <v>16</v>
      </c>
      <c r="F65" s="24"/>
      <c r="G65" s="24"/>
      <c r="H65" s="24"/>
      <c r="I65" s="24"/>
      <c r="J65" s="24"/>
      <c r="K65" s="24"/>
      <c r="L65" s="24"/>
      <c r="M65" s="24"/>
      <c r="N65" s="24"/>
      <c r="O65" s="24"/>
      <c r="P65" s="24"/>
      <c r="Q65" s="24"/>
      <c r="R65" s="24"/>
      <c r="S65" s="24"/>
      <c r="T65" s="24"/>
      <c r="U65" s="24"/>
      <c r="V65" s="24"/>
      <c r="W65" s="24"/>
      <c r="X65" s="24"/>
      <c r="Y65" s="24"/>
      <c r="Z65" s="24"/>
      <c r="AA65" s="24"/>
      <c r="AB65" s="24">
        <v>16</v>
      </c>
      <c r="AC65" s="24"/>
      <c r="AD65" s="24"/>
      <c r="AE65" s="24"/>
      <c r="AF65" s="24"/>
      <c r="AG65" s="24"/>
      <c r="AH65" s="7">
        <v>32</v>
      </c>
    </row>
    <row r="66" spans="1:34">
      <c r="A66" s="131"/>
      <c r="B66" s="131" t="s">
        <v>41</v>
      </c>
      <c r="C66" s="6" t="s">
        <v>42</v>
      </c>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v>16</v>
      </c>
      <c r="AH66" s="7">
        <v>16</v>
      </c>
    </row>
    <row r="67" spans="1:34">
      <c r="A67" s="131"/>
      <c r="B67" s="131"/>
      <c r="C67" s="6" t="s">
        <v>43</v>
      </c>
      <c r="D67" s="24"/>
      <c r="E67" s="24"/>
      <c r="F67" s="24"/>
      <c r="G67" s="24"/>
      <c r="H67" s="24"/>
      <c r="I67" s="24"/>
      <c r="J67" s="24"/>
      <c r="K67" s="24"/>
      <c r="L67" s="24"/>
      <c r="M67" s="24"/>
      <c r="N67" s="24"/>
      <c r="O67" s="24"/>
      <c r="P67" s="24"/>
      <c r="Q67" s="24"/>
      <c r="R67" s="24"/>
      <c r="S67" s="24"/>
      <c r="T67" s="24"/>
      <c r="U67" s="24"/>
      <c r="V67" s="24"/>
      <c r="W67" s="24">
        <v>7</v>
      </c>
      <c r="X67" s="24"/>
      <c r="Y67" s="24"/>
      <c r="Z67" s="24"/>
      <c r="AA67" s="24"/>
      <c r="AB67" s="24"/>
      <c r="AC67" s="24"/>
      <c r="AD67" s="24"/>
      <c r="AE67" s="24"/>
      <c r="AF67" s="24"/>
      <c r="AG67" s="24"/>
      <c r="AH67" s="7">
        <v>7</v>
      </c>
    </row>
    <row r="68" spans="1:34">
      <c r="A68" s="131"/>
      <c r="B68" s="13" t="s">
        <v>51</v>
      </c>
      <c r="C68" s="14"/>
      <c r="D68" s="15"/>
      <c r="E68" s="15">
        <v>51</v>
      </c>
      <c r="F68" s="15"/>
      <c r="G68" s="15"/>
      <c r="H68" s="15"/>
      <c r="I68" s="15"/>
      <c r="J68" s="15"/>
      <c r="K68" s="15">
        <v>30</v>
      </c>
      <c r="L68" s="15"/>
      <c r="M68" s="15"/>
      <c r="N68" s="15"/>
      <c r="O68" s="15"/>
      <c r="P68" s="15"/>
      <c r="Q68" s="15"/>
      <c r="R68" s="15"/>
      <c r="S68" s="15"/>
      <c r="T68" s="15"/>
      <c r="U68" s="15"/>
      <c r="V68" s="15"/>
      <c r="W68" s="15">
        <v>44</v>
      </c>
      <c r="X68" s="15"/>
      <c r="Y68" s="15"/>
      <c r="Z68" s="15"/>
      <c r="AA68" s="15"/>
      <c r="AB68" s="15">
        <v>43</v>
      </c>
      <c r="AC68" s="15"/>
      <c r="AD68" s="15"/>
      <c r="AE68" s="15"/>
      <c r="AF68" s="15"/>
      <c r="AG68" s="15">
        <v>16</v>
      </c>
      <c r="AH68" s="15">
        <v>184</v>
      </c>
    </row>
    <row r="69" spans="1:34">
      <c r="A69" s="131" t="s">
        <v>52</v>
      </c>
      <c r="B69" s="141" t="s">
        <v>4</v>
      </c>
      <c r="C69" s="6" t="s">
        <v>15</v>
      </c>
      <c r="D69" s="24"/>
      <c r="E69" s="24">
        <v>106</v>
      </c>
      <c r="F69" s="24"/>
      <c r="G69" s="24">
        <v>36</v>
      </c>
      <c r="H69" s="24"/>
      <c r="I69" s="24"/>
      <c r="J69" s="24"/>
      <c r="K69" s="24">
        <v>42</v>
      </c>
      <c r="L69" s="24"/>
      <c r="M69" s="24"/>
      <c r="N69" s="24"/>
      <c r="O69" s="24"/>
      <c r="P69" s="24"/>
      <c r="Q69" s="24"/>
      <c r="R69" s="24"/>
      <c r="S69" s="24"/>
      <c r="T69" s="24"/>
      <c r="U69" s="24"/>
      <c r="V69" s="24"/>
      <c r="W69" s="24"/>
      <c r="X69" s="24">
        <v>41</v>
      </c>
      <c r="Y69" s="24"/>
      <c r="Z69" s="24"/>
      <c r="AA69" s="24"/>
      <c r="AB69" s="24">
        <v>47</v>
      </c>
      <c r="AC69" s="24"/>
      <c r="AD69" s="24"/>
      <c r="AE69" s="24"/>
      <c r="AF69" s="24"/>
      <c r="AG69" s="24"/>
      <c r="AH69" s="7">
        <v>272</v>
      </c>
    </row>
    <row r="70" spans="1:34">
      <c r="A70" s="131"/>
      <c r="B70" s="141"/>
      <c r="C70" s="6" t="s">
        <v>16</v>
      </c>
      <c r="D70" s="24"/>
      <c r="E70" s="24">
        <v>17</v>
      </c>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7">
        <v>17</v>
      </c>
    </row>
    <row r="71" spans="1:34">
      <c r="A71" s="131"/>
      <c r="B71" s="141" t="s">
        <v>31</v>
      </c>
      <c r="C71" s="6" t="s">
        <v>35</v>
      </c>
      <c r="D71" s="24"/>
      <c r="E71" s="24"/>
      <c r="F71" s="24"/>
      <c r="G71" s="24">
        <v>40</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7">
        <v>40</v>
      </c>
    </row>
    <row r="72" spans="1:34">
      <c r="A72" s="131"/>
      <c r="B72" s="141"/>
      <c r="C72" s="6" t="s">
        <v>39</v>
      </c>
      <c r="D72" s="24"/>
      <c r="E72" s="24"/>
      <c r="F72" s="24"/>
      <c r="G72" s="24"/>
      <c r="H72" s="24">
        <v>22</v>
      </c>
      <c r="I72" s="24"/>
      <c r="J72" s="24"/>
      <c r="K72" s="24"/>
      <c r="L72" s="24"/>
      <c r="M72" s="24"/>
      <c r="N72" s="24"/>
      <c r="O72" s="24"/>
      <c r="P72" s="24"/>
      <c r="Q72" s="24"/>
      <c r="R72" s="24"/>
      <c r="S72" s="24"/>
      <c r="T72" s="24"/>
      <c r="U72" s="24"/>
      <c r="V72" s="24"/>
      <c r="W72" s="24"/>
      <c r="X72" s="24"/>
      <c r="Y72" s="24"/>
      <c r="Z72" s="24"/>
      <c r="AA72" s="24"/>
      <c r="AB72" s="24"/>
      <c r="AC72" s="24"/>
      <c r="AD72" s="24"/>
      <c r="AE72" s="24"/>
      <c r="AF72" s="24">
        <v>22</v>
      </c>
      <c r="AG72" s="24"/>
      <c r="AH72" s="7">
        <v>44</v>
      </c>
    </row>
    <row r="73" spans="1:34">
      <c r="A73" s="131"/>
      <c r="B73" s="131" t="s">
        <v>41</v>
      </c>
      <c r="C73" s="6" t="s">
        <v>42</v>
      </c>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v>10</v>
      </c>
      <c r="AH73" s="7">
        <v>10</v>
      </c>
    </row>
    <row r="74" spans="1:34">
      <c r="A74" s="131"/>
      <c r="B74" s="131"/>
      <c r="C74" s="6" t="s">
        <v>43</v>
      </c>
      <c r="D74" s="24"/>
      <c r="E74" s="24"/>
      <c r="F74" s="24"/>
      <c r="G74" s="24">
        <v>12</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7">
        <v>12</v>
      </c>
    </row>
    <row r="75" spans="1:34">
      <c r="A75" s="131"/>
      <c r="B75" s="16" t="s">
        <v>53</v>
      </c>
      <c r="C75" s="14"/>
      <c r="D75" s="15"/>
      <c r="E75" s="15">
        <v>123</v>
      </c>
      <c r="F75" s="15"/>
      <c r="G75" s="15">
        <v>88</v>
      </c>
      <c r="H75" s="15">
        <v>22</v>
      </c>
      <c r="I75" s="15"/>
      <c r="J75" s="15"/>
      <c r="K75" s="15">
        <v>42</v>
      </c>
      <c r="L75" s="15"/>
      <c r="M75" s="15"/>
      <c r="N75" s="15"/>
      <c r="O75" s="15"/>
      <c r="P75" s="15"/>
      <c r="Q75" s="15"/>
      <c r="R75" s="15"/>
      <c r="S75" s="15"/>
      <c r="T75" s="15"/>
      <c r="U75" s="15"/>
      <c r="V75" s="15"/>
      <c r="W75" s="15"/>
      <c r="X75" s="15">
        <v>41</v>
      </c>
      <c r="Y75" s="15"/>
      <c r="Z75" s="15"/>
      <c r="AA75" s="15"/>
      <c r="AB75" s="15">
        <v>47</v>
      </c>
      <c r="AC75" s="15"/>
      <c r="AD75" s="15"/>
      <c r="AE75" s="15"/>
      <c r="AF75" s="15">
        <v>22</v>
      </c>
      <c r="AG75" s="15">
        <v>10</v>
      </c>
      <c r="AH75" s="15">
        <v>395</v>
      </c>
    </row>
    <row r="76" spans="1:34">
      <c r="A76" s="131" t="s">
        <v>54</v>
      </c>
      <c r="B76" s="131" t="s">
        <v>4</v>
      </c>
      <c r="C76" s="6" t="s">
        <v>5</v>
      </c>
      <c r="D76" s="24"/>
      <c r="E76" s="24"/>
      <c r="F76" s="24"/>
      <c r="G76" s="24"/>
      <c r="H76" s="24"/>
      <c r="I76" s="24"/>
      <c r="J76" s="24"/>
      <c r="K76" s="24"/>
      <c r="L76" s="24"/>
      <c r="M76" s="24"/>
      <c r="N76" s="24"/>
      <c r="O76" s="24"/>
      <c r="P76" s="24"/>
      <c r="Q76" s="24">
        <v>57</v>
      </c>
      <c r="R76" s="24"/>
      <c r="S76" s="24"/>
      <c r="T76" s="24"/>
      <c r="U76" s="24"/>
      <c r="V76" s="24"/>
      <c r="W76" s="24"/>
      <c r="X76" s="24"/>
      <c r="Y76" s="24"/>
      <c r="Z76" s="24"/>
      <c r="AA76" s="24"/>
      <c r="AB76" s="24"/>
      <c r="AC76" s="24"/>
      <c r="AD76" s="24"/>
      <c r="AE76" s="24"/>
      <c r="AF76" s="24"/>
      <c r="AG76" s="24"/>
      <c r="AH76" s="7">
        <v>57</v>
      </c>
    </row>
    <row r="77" spans="1:34">
      <c r="A77" s="131"/>
      <c r="B77" s="131"/>
      <c r="C77" s="6" t="s">
        <v>6</v>
      </c>
      <c r="D77" s="24">
        <v>37</v>
      </c>
      <c r="E77" s="24"/>
      <c r="F77" s="24"/>
      <c r="G77" s="24"/>
      <c r="H77" s="24"/>
      <c r="I77" s="24"/>
      <c r="J77" s="24"/>
      <c r="K77" s="24"/>
      <c r="L77" s="24"/>
      <c r="M77" s="24"/>
      <c r="N77" s="24"/>
      <c r="O77" s="24"/>
      <c r="P77" s="24"/>
      <c r="Q77" s="24">
        <v>217</v>
      </c>
      <c r="R77" s="24"/>
      <c r="S77" s="24"/>
      <c r="T77" s="24"/>
      <c r="U77" s="24"/>
      <c r="V77" s="24"/>
      <c r="W77" s="24"/>
      <c r="X77" s="24"/>
      <c r="Y77" s="24"/>
      <c r="Z77" s="24"/>
      <c r="AA77" s="24"/>
      <c r="AB77" s="24">
        <v>82</v>
      </c>
      <c r="AC77" s="24"/>
      <c r="AD77" s="24"/>
      <c r="AE77" s="24"/>
      <c r="AF77" s="24"/>
      <c r="AG77" s="24"/>
      <c r="AH77" s="7">
        <v>336</v>
      </c>
    </row>
    <row r="78" spans="1:34">
      <c r="A78" s="131"/>
      <c r="B78" s="131"/>
      <c r="C78" s="6" t="s">
        <v>7</v>
      </c>
      <c r="D78" s="24">
        <v>195</v>
      </c>
      <c r="E78" s="24"/>
      <c r="F78" s="24"/>
      <c r="G78" s="24"/>
      <c r="H78" s="24"/>
      <c r="I78" s="24"/>
      <c r="J78" s="24"/>
      <c r="K78" s="24"/>
      <c r="L78" s="24"/>
      <c r="M78" s="24"/>
      <c r="N78" s="24"/>
      <c r="O78" s="24"/>
      <c r="P78" s="24"/>
      <c r="Q78" s="24">
        <v>292</v>
      </c>
      <c r="R78" s="24"/>
      <c r="S78" s="24"/>
      <c r="T78" s="24"/>
      <c r="U78" s="24"/>
      <c r="V78" s="24"/>
      <c r="W78" s="24"/>
      <c r="X78" s="24"/>
      <c r="Y78" s="24"/>
      <c r="Z78" s="24"/>
      <c r="AA78" s="24"/>
      <c r="AB78" s="24">
        <v>361</v>
      </c>
      <c r="AC78" s="24"/>
      <c r="AD78" s="24"/>
      <c r="AE78" s="24"/>
      <c r="AF78" s="24"/>
      <c r="AG78" s="24"/>
      <c r="AH78" s="7">
        <v>848</v>
      </c>
    </row>
    <row r="79" spans="1:34">
      <c r="A79" s="131"/>
      <c r="B79" s="131"/>
      <c r="C79" s="6" t="s">
        <v>8</v>
      </c>
      <c r="D79" s="24"/>
      <c r="E79" s="24">
        <v>27</v>
      </c>
      <c r="F79" s="24"/>
      <c r="G79" s="24">
        <v>28</v>
      </c>
      <c r="H79" s="24"/>
      <c r="I79" s="24"/>
      <c r="J79" s="24"/>
      <c r="K79" s="24">
        <v>11</v>
      </c>
      <c r="L79" s="24"/>
      <c r="M79" s="24"/>
      <c r="N79" s="24"/>
      <c r="O79" s="24"/>
      <c r="P79" s="24"/>
      <c r="Q79" s="24"/>
      <c r="R79" s="24"/>
      <c r="S79" s="24"/>
      <c r="T79" s="24"/>
      <c r="U79" s="24"/>
      <c r="V79" s="24">
        <v>349</v>
      </c>
      <c r="W79" s="24"/>
      <c r="X79" s="24"/>
      <c r="Y79" s="24"/>
      <c r="Z79" s="24">
        <v>8</v>
      </c>
      <c r="AA79" s="24"/>
      <c r="AB79" s="24"/>
      <c r="AC79" s="24"/>
      <c r="AD79" s="24"/>
      <c r="AE79" s="24"/>
      <c r="AF79" s="24"/>
      <c r="AG79" s="24"/>
      <c r="AH79" s="7">
        <v>423</v>
      </c>
    </row>
    <row r="80" spans="1:34">
      <c r="A80" s="131"/>
      <c r="B80" s="131"/>
      <c r="C80" s="6" t="s">
        <v>9</v>
      </c>
      <c r="D80" s="24"/>
      <c r="E80" s="24">
        <v>4</v>
      </c>
      <c r="F80" s="24"/>
      <c r="G80" s="24"/>
      <c r="H80" s="24"/>
      <c r="I80" s="24"/>
      <c r="J80" s="24"/>
      <c r="K80" s="24"/>
      <c r="L80" s="24"/>
      <c r="M80" s="24"/>
      <c r="N80" s="24"/>
      <c r="O80" s="24"/>
      <c r="P80" s="24"/>
      <c r="Q80" s="24"/>
      <c r="R80" s="24"/>
      <c r="S80" s="24"/>
      <c r="T80" s="24"/>
      <c r="U80" s="24"/>
      <c r="V80" s="24">
        <v>5</v>
      </c>
      <c r="W80" s="24"/>
      <c r="X80" s="24"/>
      <c r="Y80" s="24"/>
      <c r="Z80" s="24"/>
      <c r="AA80" s="24"/>
      <c r="AB80" s="24"/>
      <c r="AC80" s="24"/>
      <c r="AD80" s="24"/>
      <c r="AE80" s="24"/>
      <c r="AF80" s="24"/>
      <c r="AG80" s="24"/>
      <c r="AH80" s="7">
        <v>9</v>
      </c>
    </row>
    <row r="81" spans="1:34">
      <c r="A81" s="131"/>
      <c r="B81" s="131"/>
      <c r="C81" s="6" t="s">
        <v>10</v>
      </c>
      <c r="D81" s="24"/>
      <c r="E81" s="24">
        <v>53</v>
      </c>
      <c r="F81" s="24"/>
      <c r="G81" s="24"/>
      <c r="H81" s="24"/>
      <c r="I81" s="24"/>
      <c r="J81" s="24"/>
      <c r="K81" s="24"/>
      <c r="L81" s="24"/>
      <c r="M81" s="24"/>
      <c r="N81" s="24"/>
      <c r="O81" s="24"/>
      <c r="P81" s="24"/>
      <c r="Q81" s="24"/>
      <c r="R81" s="24"/>
      <c r="S81" s="24"/>
      <c r="T81" s="24"/>
      <c r="U81" s="24"/>
      <c r="V81" s="24">
        <v>121</v>
      </c>
      <c r="W81" s="24"/>
      <c r="X81" s="24"/>
      <c r="Y81" s="24"/>
      <c r="Z81" s="24"/>
      <c r="AA81" s="24"/>
      <c r="AB81" s="24">
        <v>26</v>
      </c>
      <c r="AC81" s="24"/>
      <c r="AD81" s="24"/>
      <c r="AE81" s="24"/>
      <c r="AF81" s="24"/>
      <c r="AG81" s="24"/>
      <c r="AH81" s="7">
        <v>200</v>
      </c>
    </row>
    <row r="82" spans="1:34">
      <c r="A82" s="131"/>
      <c r="B82" s="131"/>
      <c r="C82" s="6" t="s">
        <v>11</v>
      </c>
      <c r="D82" s="24"/>
      <c r="E82" s="24">
        <v>49</v>
      </c>
      <c r="F82" s="24"/>
      <c r="G82" s="24"/>
      <c r="H82" s="24"/>
      <c r="I82" s="24"/>
      <c r="J82" s="24"/>
      <c r="K82" s="24"/>
      <c r="L82" s="24"/>
      <c r="M82" s="24">
        <v>12</v>
      </c>
      <c r="N82" s="24"/>
      <c r="O82" s="24"/>
      <c r="P82" s="24"/>
      <c r="Q82" s="24"/>
      <c r="R82" s="24"/>
      <c r="S82" s="24"/>
      <c r="T82" s="24"/>
      <c r="U82" s="24"/>
      <c r="V82" s="24"/>
      <c r="W82" s="24"/>
      <c r="X82" s="24"/>
      <c r="Y82" s="24"/>
      <c r="Z82" s="24"/>
      <c r="AA82" s="24"/>
      <c r="AB82" s="24">
        <v>42</v>
      </c>
      <c r="AC82" s="24"/>
      <c r="AD82" s="24"/>
      <c r="AE82" s="24"/>
      <c r="AF82" s="24"/>
      <c r="AG82" s="24"/>
      <c r="AH82" s="7">
        <v>103</v>
      </c>
    </row>
    <row r="83" spans="1:34">
      <c r="A83" s="131"/>
      <c r="B83" s="131"/>
      <c r="C83" s="6" t="s">
        <v>12</v>
      </c>
      <c r="D83" s="24"/>
      <c r="E83" s="24"/>
      <c r="F83" s="24"/>
      <c r="G83" s="24"/>
      <c r="H83" s="24"/>
      <c r="I83" s="24"/>
      <c r="J83" s="24"/>
      <c r="K83" s="24"/>
      <c r="L83" s="24"/>
      <c r="M83" s="24"/>
      <c r="N83" s="24"/>
      <c r="O83" s="24"/>
      <c r="P83" s="24">
        <v>201</v>
      </c>
      <c r="Q83" s="24"/>
      <c r="R83" s="24"/>
      <c r="S83" s="24"/>
      <c r="T83" s="24"/>
      <c r="U83" s="24"/>
      <c r="V83" s="24"/>
      <c r="W83" s="24"/>
      <c r="X83" s="24"/>
      <c r="Y83" s="24"/>
      <c r="Z83" s="24"/>
      <c r="AA83" s="24"/>
      <c r="AB83" s="24"/>
      <c r="AC83" s="24"/>
      <c r="AD83" s="24"/>
      <c r="AE83" s="24"/>
      <c r="AF83" s="24"/>
      <c r="AG83" s="24"/>
      <c r="AH83" s="7">
        <v>201</v>
      </c>
    </row>
    <row r="84" spans="1:34">
      <c r="A84" s="131"/>
      <c r="B84" s="131"/>
      <c r="C84" s="6" t="s">
        <v>13</v>
      </c>
      <c r="D84" s="24"/>
      <c r="E84" s="24">
        <v>7</v>
      </c>
      <c r="F84" s="24"/>
      <c r="G84" s="24"/>
      <c r="H84" s="24"/>
      <c r="I84" s="24"/>
      <c r="J84" s="24"/>
      <c r="K84" s="24">
        <v>51</v>
      </c>
      <c r="L84" s="24"/>
      <c r="M84" s="24"/>
      <c r="N84" s="24"/>
      <c r="O84" s="24">
        <v>6</v>
      </c>
      <c r="P84" s="24"/>
      <c r="Q84" s="24">
        <v>11</v>
      </c>
      <c r="R84" s="24"/>
      <c r="S84" s="24">
        <v>1</v>
      </c>
      <c r="T84" s="24">
        <v>19</v>
      </c>
      <c r="U84" s="24"/>
      <c r="V84" s="24">
        <v>1</v>
      </c>
      <c r="W84" s="24"/>
      <c r="X84" s="24"/>
      <c r="Y84" s="24"/>
      <c r="Z84" s="24"/>
      <c r="AA84" s="24"/>
      <c r="AB84" s="24">
        <v>19</v>
      </c>
      <c r="AC84" s="24"/>
      <c r="AD84" s="24">
        <v>6</v>
      </c>
      <c r="AE84" s="24"/>
      <c r="AF84" s="24">
        <v>157</v>
      </c>
      <c r="AG84" s="24">
        <v>3</v>
      </c>
      <c r="AH84" s="7">
        <v>281</v>
      </c>
    </row>
    <row r="85" spans="1:34">
      <c r="A85" s="131"/>
      <c r="B85" s="131"/>
      <c r="C85" s="6" t="s">
        <v>15</v>
      </c>
      <c r="D85" s="24">
        <v>110</v>
      </c>
      <c r="E85" s="24">
        <v>2424</v>
      </c>
      <c r="F85" s="24"/>
      <c r="G85" s="24"/>
      <c r="H85" s="24">
        <v>483</v>
      </c>
      <c r="I85" s="24"/>
      <c r="J85" s="24"/>
      <c r="K85" s="24">
        <v>1139</v>
      </c>
      <c r="L85" s="24"/>
      <c r="M85" s="24">
        <v>81</v>
      </c>
      <c r="N85" s="24">
        <v>39</v>
      </c>
      <c r="O85" s="24">
        <v>188</v>
      </c>
      <c r="P85" s="24"/>
      <c r="Q85" s="24">
        <v>85</v>
      </c>
      <c r="R85" s="24">
        <v>41</v>
      </c>
      <c r="S85" s="24">
        <v>451</v>
      </c>
      <c r="T85" s="24">
        <v>71</v>
      </c>
      <c r="U85" s="24"/>
      <c r="V85" s="24">
        <v>1279</v>
      </c>
      <c r="W85" s="24">
        <v>16</v>
      </c>
      <c r="X85" s="24"/>
      <c r="Y85" s="24"/>
      <c r="Z85" s="24">
        <v>294</v>
      </c>
      <c r="AA85" s="24"/>
      <c r="AB85" s="24">
        <v>3013</v>
      </c>
      <c r="AC85" s="24">
        <v>91</v>
      </c>
      <c r="AD85" s="24">
        <v>424</v>
      </c>
      <c r="AE85" s="24"/>
      <c r="AF85" s="24"/>
      <c r="AG85" s="24"/>
      <c r="AH85" s="7">
        <v>10229</v>
      </c>
    </row>
    <row r="86" spans="1:34">
      <c r="A86" s="131"/>
      <c r="B86" s="131"/>
      <c r="C86" s="6" t="s">
        <v>16</v>
      </c>
      <c r="D86" s="24">
        <v>16</v>
      </c>
      <c r="E86" s="24">
        <v>254</v>
      </c>
      <c r="F86" s="24"/>
      <c r="G86" s="24"/>
      <c r="H86" s="24">
        <v>68</v>
      </c>
      <c r="I86" s="24"/>
      <c r="J86" s="24"/>
      <c r="K86" s="24">
        <v>100</v>
      </c>
      <c r="L86" s="24"/>
      <c r="M86" s="24">
        <v>19</v>
      </c>
      <c r="N86" s="24"/>
      <c r="O86" s="24"/>
      <c r="P86" s="24"/>
      <c r="Q86" s="24"/>
      <c r="R86" s="24">
        <v>17</v>
      </c>
      <c r="S86" s="24">
        <v>82</v>
      </c>
      <c r="T86" s="24">
        <v>36</v>
      </c>
      <c r="U86" s="24"/>
      <c r="V86" s="24">
        <v>123</v>
      </c>
      <c r="W86" s="24">
        <v>18</v>
      </c>
      <c r="X86" s="24"/>
      <c r="Y86" s="24">
        <v>19</v>
      </c>
      <c r="Z86" s="24"/>
      <c r="AA86" s="24"/>
      <c r="AB86" s="24">
        <v>378</v>
      </c>
      <c r="AC86" s="24">
        <v>15</v>
      </c>
      <c r="AD86" s="24">
        <v>35</v>
      </c>
      <c r="AE86" s="24"/>
      <c r="AF86" s="24"/>
      <c r="AG86" s="24"/>
      <c r="AH86" s="7">
        <v>1180</v>
      </c>
    </row>
    <row r="87" spans="1:34">
      <c r="A87" s="131"/>
      <c r="B87" s="131"/>
      <c r="C87" s="6" t="s">
        <v>19</v>
      </c>
      <c r="D87" s="24">
        <v>16</v>
      </c>
      <c r="E87" s="24"/>
      <c r="F87" s="24"/>
      <c r="G87" s="24"/>
      <c r="H87" s="24"/>
      <c r="I87" s="24"/>
      <c r="J87" s="24"/>
      <c r="K87" s="24"/>
      <c r="L87" s="24"/>
      <c r="M87" s="24"/>
      <c r="N87" s="24"/>
      <c r="O87" s="24"/>
      <c r="P87" s="24"/>
      <c r="Q87" s="24"/>
      <c r="R87" s="24"/>
      <c r="S87" s="24">
        <v>36</v>
      </c>
      <c r="T87" s="24"/>
      <c r="U87" s="24"/>
      <c r="V87" s="24"/>
      <c r="W87" s="24"/>
      <c r="X87" s="24"/>
      <c r="Y87" s="24"/>
      <c r="Z87" s="24"/>
      <c r="AA87" s="24"/>
      <c r="AB87" s="24">
        <v>13</v>
      </c>
      <c r="AC87" s="24"/>
      <c r="AD87" s="24"/>
      <c r="AE87" s="24"/>
      <c r="AF87" s="24"/>
      <c r="AG87" s="24"/>
      <c r="AH87" s="7">
        <v>65</v>
      </c>
    </row>
    <row r="88" spans="1:34">
      <c r="A88" s="131"/>
      <c r="B88" s="131"/>
      <c r="C88" s="6" t="s">
        <v>22</v>
      </c>
      <c r="D88" s="24">
        <v>9</v>
      </c>
      <c r="E88" s="24"/>
      <c r="F88" s="24"/>
      <c r="G88" s="24">
        <v>15</v>
      </c>
      <c r="H88" s="24"/>
      <c r="I88" s="24"/>
      <c r="J88" s="24"/>
      <c r="K88" s="24"/>
      <c r="L88" s="24"/>
      <c r="M88" s="24"/>
      <c r="N88" s="24"/>
      <c r="O88" s="24"/>
      <c r="P88" s="24"/>
      <c r="Q88" s="24">
        <v>26</v>
      </c>
      <c r="R88" s="24"/>
      <c r="S88" s="24">
        <v>39</v>
      </c>
      <c r="T88" s="24"/>
      <c r="U88" s="24"/>
      <c r="V88" s="24"/>
      <c r="W88" s="24"/>
      <c r="X88" s="24"/>
      <c r="Y88" s="24"/>
      <c r="Z88" s="24"/>
      <c r="AA88" s="24"/>
      <c r="AB88" s="24">
        <v>80</v>
      </c>
      <c r="AC88" s="24"/>
      <c r="AD88" s="24">
        <v>49</v>
      </c>
      <c r="AE88" s="24"/>
      <c r="AF88" s="24"/>
      <c r="AG88" s="24"/>
      <c r="AH88" s="7">
        <v>218</v>
      </c>
    </row>
    <row r="89" spans="1:34">
      <c r="A89" s="131"/>
      <c r="B89" s="131"/>
      <c r="C89" s="6" t="s">
        <v>23</v>
      </c>
      <c r="D89" s="24">
        <v>29</v>
      </c>
      <c r="E89" s="24"/>
      <c r="F89" s="24"/>
      <c r="G89" s="24">
        <v>18</v>
      </c>
      <c r="H89" s="24"/>
      <c r="I89" s="24"/>
      <c r="J89" s="24"/>
      <c r="K89" s="24">
        <v>63</v>
      </c>
      <c r="L89" s="24"/>
      <c r="M89" s="24">
        <v>16</v>
      </c>
      <c r="N89" s="24">
        <v>14</v>
      </c>
      <c r="O89" s="24"/>
      <c r="P89" s="24"/>
      <c r="Q89" s="24">
        <v>40</v>
      </c>
      <c r="R89" s="24"/>
      <c r="S89" s="24">
        <v>34</v>
      </c>
      <c r="T89" s="24"/>
      <c r="U89" s="24"/>
      <c r="V89" s="24"/>
      <c r="W89" s="24">
        <v>3</v>
      </c>
      <c r="X89" s="24"/>
      <c r="Y89" s="24">
        <v>12</v>
      </c>
      <c r="Z89" s="24">
        <v>27</v>
      </c>
      <c r="AA89" s="24"/>
      <c r="AB89" s="24">
        <v>266</v>
      </c>
      <c r="AC89" s="24"/>
      <c r="AD89" s="24">
        <v>36</v>
      </c>
      <c r="AE89" s="24"/>
      <c r="AF89" s="24"/>
      <c r="AG89" s="24"/>
      <c r="AH89" s="7">
        <v>558</v>
      </c>
    </row>
    <row r="90" spans="1:34">
      <c r="A90" s="131"/>
      <c r="B90" s="131"/>
      <c r="C90" s="6" t="s">
        <v>20</v>
      </c>
      <c r="D90" s="24"/>
      <c r="E90" s="24">
        <v>55</v>
      </c>
      <c r="F90" s="24"/>
      <c r="G90" s="24"/>
      <c r="H90" s="24"/>
      <c r="I90" s="24"/>
      <c r="J90" s="24"/>
      <c r="K90" s="24"/>
      <c r="L90" s="24"/>
      <c r="M90" s="24"/>
      <c r="N90" s="24"/>
      <c r="O90" s="24"/>
      <c r="P90" s="24"/>
      <c r="Q90" s="24">
        <v>27</v>
      </c>
      <c r="R90" s="24"/>
      <c r="S90" s="24"/>
      <c r="T90" s="24"/>
      <c r="U90" s="24"/>
      <c r="V90" s="24"/>
      <c r="W90" s="24"/>
      <c r="X90" s="24"/>
      <c r="Y90" s="24"/>
      <c r="Z90" s="24"/>
      <c r="AA90" s="24"/>
      <c r="AB90" s="24">
        <v>28</v>
      </c>
      <c r="AC90" s="24"/>
      <c r="AD90" s="24"/>
      <c r="AE90" s="24"/>
      <c r="AF90" s="24"/>
      <c r="AG90" s="24"/>
      <c r="AH90" s="7">
        <v>110</v>
      </c>
    </row>
    <row r="91" spans="1:34">
      <c r="A91" s="131"/>
      <c r="B91" s="131"/>
      <c r="C91" s="6" t="s">
        <v>21</v>
      </c>
      <c r="D91" s="24"/>
      <c r="E91" s="24">
        <v>52</v>
      </c>
      <c r="F91" s="24"/>
      <c r="G91" s="24"/>
      <c r="H91" s="24"/>
      <c r="I91" s="24"/>
      <c r="J91" s="24"/>
      <c r="K91" s="24"/>
      <c r="L91" s="24"/>
      <c r="M91" s="24"/>
      <c r="N91" s="24"/>
      <c r="O91" s="24"/>
      <c r="P91" s="24"/>
      <c r="Q91" s="24">
        <v>15</v>
      </c>
      <c r="R91" s="24"/>
      <c r="S91" s="24"/>
      <c r="T91" s="24"/>
      <c r="U91" s="24"/>
      <c r="V91" s="24"/>
      <c r="W91" s="24"/>
      <c r="X91" s="24"/>
      <c r="Y91" s="24"/>
      <c r="Z91" s="24"/>
      <c r="AA91" s="24"/>
      <c r="AB91" s="24"/>
      <c r="AC91" s="24"/>
      <c r="AD91" s="24"/>
      <c r="AE91" s="24"/>
      <c r="AF91" s="24"/>
      <c r="AG91" s="24"/>
      <c r="AH91" s="7">
        <v>67</v>
      </c>
    </row>
    <row r="92" spans="1:34">
      <c r="A92" s="131"/>
      <c r="B92" s="131" t="s">
        <v>24</v>
      </c>
      <c r="C92" s="6" t="s">
        <v>25</v>
      </c>
      <c r="D92" s="24"/>
      <c r="E92" s="24">
        <v>48</v>
      </c>
      <c r="F92" s="24"/>
      <c r="G92" s="24">
        <v>3</v>
      </c>
      <c r="H92" s="24">
        <v>1</v>
      </c>
      <c r="I92" s="24"/>
      <c r="J92" s="24"/>
      <c r="K92" s="24">
        <v>27</v>
      </c>
      <c r="L92" s="24"/>
      <c r="M92" s="24"/>
      <c r="N92" s="24"/>
      <c r="O92" s="24"/>
      <c r="P92" s="24">
        <v>7</v>
      </c>
      <c r="Q92" s="24">
        <v>7</v>
      </c>
      <c r="R92" s="24"/>
      <c r="S92" s="24">
        <v>1</v>
      </c>
      <c r="T92" s="24"/>
      <c r="U92" s="24"/>
      <c r="V92" s="24">
        <v>1</v>
      </c>
      <c r="W92" s="24">
        <v>1</v>
      </c>
      <c r="X92" s="24"/>
      <c r="Y92" s="24">
        <v>9</v>
      </c>
      <c r="Z92" s="24"/>
      <c r="AA92" s="24"/>
      <c r="AB92" s="24">
        <v>22</v>
      </c>
      <c r="AC92" s="24">
        <v>1</v>
      </c>
      <c r="AD92" s="24"/>
      <c r="AE92" s="24"/>
      <c r="AF92" s="24">
        <v>279</v>
      </c>
      <c r="AG92" s="24">
        <v>100</v>
      </c>
      <c r="AH92" s="7">
        <v>507</v>
      </c>
    </row>
    <row r="93" spans="1:34">
      <c r="A93" s="131"/>
      <c r="B93" s="131"/>
      <c r="C93" s="6" t="s">
        <v>27</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v>7</v>
      </c>
      <c r="AG93" s="24"/>
      <c r="AH93" s="7">
        <v>7</v>
      </c>
    </row>
    <row r="94" spans="1:34">
      <c r="A94" s="131"/>
      <c r="B94" s="131" t="s">
        <v>28</v>
      </c>
      <c r="C94" s="6" t="s">
        <v>29</v>
      </c>
      <c r="D94" s="24"/>
      <c r="E94" s="24">
        <v>22</v>
      </c>
      <c r="F94" s="24"/>
      <c r="G94" s="24"/>
      <c r="H94" s="24"/>
      <c r="I94" s="24"/>
      <c r="J94" s="24"/>
      <c r="K94" s="24"/>
      <c r="L94" s="24"/>
      <c r="M94" s="24"/>
      <c r="N94" s="24"/>
      <c r="O94" s="24"/>
      <c r="P94" s="24"/>
      <c r="Q94" s="24"/>
      <c r="R94" s="24"/>
      <c r="S94" s="24"/>
      <c r="T94" s="24"/>
      <c r="U94" s="24"/>
      <c r="V94" s="24"/>
      <c r="W94" s="24"/>
      <c r="X94" s="24"/>
      <c r="Y94" s="24"/>
      <c r="Z94" s="24"/>
      <c r="AA94" s="24"/>
      <c r="AB94" s="24"/>
      <c r="AC94" s="24">
        <v>51</v>
      </c>
      <c r="AD94" s="24"/>
      <c r="AE94" s="24"/>
      <c r="AF94" s="24"/>
      <c r="AG94" s="24"/>
      <c r="AH94" s="7">
        <v>73</v>
      </c>
    </row>
    <row r="95" spans="1:34">
      <c r="A95" s="131"/>
      <c r="B95" s="131"/>
      <c r="C95" s="6" t="s">
        <v>30</v>
      </c>
      <c r="D95" s="24"/>
      <c r="E95" s="24"/>
      <c r="F95" s="24"/>
      <c r="G95" s="24">
        <v>41</v>
      </c>
      <c r="H95" s="24"/>
      <c r="I95" s="24"/>
      <c r="J95" s="24"/>
      <c r="K95" s="24"/>
      <c r="L95" s="24"/>
      <c r="M95" s="24"/>
      <c r="N95" s="24"/>
      <c r="O95" s="24"/>
      <c r="P95" s="24"/>
      <c r="Q95" s="24">
        <v>21</v>
      </c>
      <c r="R95" s="24"/>
      <c r="S95" s="24"/>
      <c r="T95" s="24"/>
      <c r="U95" s="24"/>
      <c r="V95" s="24"/>
      <c r="W95" s="24"/>
      <c r="X95" s="24"/>
      <c r="Y95" s="24"/>
      <c r="Z95" s="24"/>
      <c r="AA95" s="24"/>
      <c r="AB95" s="24"/>
      <c r="AC95" s="24"/>
      <c r="AD95" s="24"/>
      <c r="AE95" s="24"/>
      <c r="AF95" s="24"/>
      <c r="AG95" s="24"/>
      <c r="AH95" s="7">
        <v>62</v>
      </c>
    </row>
    <row r="96" spans="1:34">
      <c r="A96" s="131"/>
      <c r="B96" s="131" t="s">
        <v>31</v>
      </c>
      <c r="C96" s="6" t="s">
        <v>32</v>
      </c>
      <c r="D96" s="24"/>
      <c r="E96" s="24"/>
      <c r="F96" s="24"/>
      <c r="G96" s="24"/>
      <c r="H96" s="24"/>
      <c r="I96" s="24"/>
      <c r="J96" s="24"/>
      <c r="K96" s="24"/>
      <c r="L96" s="24"/>
      <c r="M96" s="24"/>
      <c r="N96" s="24"/>
      <c r="O96" s="24"/>
      <c r="P96" s="24">
        <v>422</v>
      </c>
      <c r="Q96" s="24"/>
      <c r="R96" s="24"/>
      <c r="S96" s="24"/>
      <c r="T96" s="24"/>
      <c r="U96" s="24"/>
      <c r="V96" s="24"/>
      <c r="W96" s="24"/>
      <c r="X96" s="24"/>
      <c r="Y96" s="24"/>
      <c r="Z96" s="24"/>
      <c r="AA96" s="24"/>
      <c r="AB96" s="24"/>
      <c r="AC96" s="24"/>
      <c r="AD96" s="24"/>
      <c r="AE96" s="24"/>
      <c r="AF96" s="24"/>
      <c r="AG96" s="24"/>
      <c r="AH96" s="7">
        <v>422</v>
      </c>
    </row>
    <row r="97" spans="1:34">
      <c r="A97" s="131"/>
      <c r="B97" s="131"/>
      <c r="C97" s="6" t="s">
        <v>33</v>
      </c>
      <c r="D97" s="24"/>
      <c r="E97" s="24"/>
      <c r="F97" s="24"/>
      <c r="G97" s="24"/>
      <c r="H97" s="24"/>
      <c r="I97" s="24"/>
      <c r="J97" s="24"/>
      <c r="K97" s="24">
        <v>61</v>
      </c>
      <c r="L97" s="24"/>
      <c r="M97" s="24"/>
      <c r="N97" s="24"/>
      <c r="O97" s="24"/>
      <c r="P97" s="24">
        <v>31</v>
      </c>
      <c r="Q97" s="24">
        <v>35</v>
      </c>
      <c r="R97" s="24"/>
      <c r="S97" s="24">
        <v>72</v>
      </c>
      <c r="T97" s="24"/>
      <c r="U97" s="24"/>
      <c r="V97" s="24"/>
      <c r="W97" s="24">
        <v>8</v>
      </c>
      <c r="X97" s="24"/>
      <c r="Y97" s="24"/>
      <c r="Z97" s="24"/>
      <c r="AA97" s="24">
        <v>14</v>
      </c>
      <c r="AB97" s="24">
        <v>29</v>
      </c>
      <c r="AC97" s="24"/>
      <c r="AD97" s="24"/>
      <c r="AE97" s="24"/>
      <c r="AF97" s="24"/>
      <c r="AG97" s="24"/>
      <c r="AH97" s="7">
        <v>250</v>
      </c>
    </row>
    <row r="98" spans="1:34">
      <c r="A98" s="131"/>
      <c r="B98" s="131"/>
      <c r="C98" s="6" t="s">
        <v>34</v>
      </c>
      <c r="D98" s="24"/>
      <c r="E98" s="24"/>
      <c r="F98" s="24"/>
      <c r="G98" s="24"/>
      <c r="H98" s="24"/>
      <c r="I98" s="24"/>
      <c r="J98" s="24"/>
      <c r="K98" s="24"/>
      <c r="L98" s="24"/>
      <c r="M98" s="24">
        <v>6</v>
      </c>
      <c r="N98" s="24"/>
      <c r="O98" s="24"/>
      <c r="P98" s="24"/>
      <c r="Q98" s="24">
        <v>10</v>
      </c>
      <c r="R98" s="24"/>
      <c r="S98" s="24">
        <v>36</v>
      </c>
      <c r="T98" s="24"/>
      <c r="U98" s="24"/>
      <c r="V98" s="24"/>
      <c r="W98" s="24"/>
      <c r="X98" s="24"/>
      <c r="Y98" s="24"/>
      <c r="Z98" s="24"/>
      <c r="AA98" s="24"/>
      <c r="AB98" s="24">
        <v>47</v>
      </c>
      <c r="AC98" s="24"/>
      <c r="AD98" s="24"/>
      <c r="AE98" s="24"/>
      <c r="AF98" s="24"/>
      <c r="AG98" s="24"/>
      <c r="AH98" s="7">
        <v>99</v>
      </c>
    </row>
    <row r="99" spans="1:34">
      <c r="A99" s="131"/>
      <c r="B99" s="131"/>
      <c r="C99" s="6" t="s">
        <v>35</v>
      </c>
      <c r="D99" s="24"/>
      <c r="E99" s="24"/>
      <c r="F99" s="24"/>
      <c r="G99" s="24"/>
      <c r="H99" s="24"/>
      <c r="I99" s="24"/>
      <c r="J99" s="24"/>
      <c r="K99" s="24"/>
      <c r="L99" s="24"/>
      <c r="M99" s="24"/>
      <c r="N99" s="24"/>
      <c r="O99" s="24"/>
      <c r="P99" s="24"/>
      <c r="Q99" s="24"/>
      <c r="R99" s="24"/>
      <c r="S99" s="24"/>
      <c r="T99" s="24">
        <v>37</v>
      </c>
      <c r="U99" s="24"/>
      <c r="V99" s="24"/>
      <c r="W99" s="24"/>
      <c r="X99" s="24"/>
      <c r="Y99" s="24"/>
      <c r="Z99" s="24"/>
      <c r="AA99" s="24"/>
      <c r="AB99" s="24">
        <v>48</v>
      </c>
      <c r="AC99" s="24"/>
      <c r="AD99" s="24"/>
      <c r="AE99" s="24"/>
      <c r="AF99" s="24"/>
      <c r="AG99" s="24"/>
      <c r="AH99" s="7">
        <v>85</v>
      </c>
    </row>
    <row r="100" spans="1:34">
      <c r="A100" s="131"/>
      <c r="B100" s="131"/>
      <c r="C100" s="6" t="s">
        <v>36</v>
      </c>
      <c r="D100" s="24">
        <v>12</v>
      </c>
      <c r="E100" s="24">
        <v>105</v>
      </c>
      <c r="F100" s="24">
        <v>66</v>
      </c>
      <c r="G100" s="24"/>
      <c r="H100" s="24"/>
      <c r="I100" s="24"/>
      <c r="J100" s="24"/>
      <c r="K100" s="24">
        <v>52</v>
      </c>
      <c r="L100" s="24"/>
      <c r="M100" s="24"/>
      <c r="N100" s="24"/>
      <c r="O100" s="24"/>
      <c r="P100" s="24">
        <v>38</v>
      </c>
      <c r="Q100" s="24">
        <v>121</v>
      </c>
      <c r="R100" s="24">
        <v>9</v>
      </c>
      <c r="S100" s="24"/>
      <c r="T100" s="24">
        <v>17</v>
      </c>
      <c r="U100" s="24"/>
      <c r="V100" s="24">
        <v>7</v>
      </c>
      <c r="W100" s="24"/>
      <c r="X100" s="24"/>
      <c r="Y100" s="24"/>
      <c r="Z100" s="24"/>
      <c r="AA100" s="24">
        <v>16</v>
      </c>
      <c r="AB100" s="24">
        <v>16</v>
      </c>
      <c r="AC100" s="24"/>
      <c r="AD100" s="24"/>
      <c r="AE100" s="24">
        <v>11</v>
      </c>
      <c r="AF100" s="24"/>
      <c r="AG100" s="24"/>
      <c r="AH100" s="7">
        <v>470</v>
      </c>
    </row>
    <row r="101" spans="1:34">
      <c r="A101" s="131"/>
      <c r="B101" s="131"/>
      <c r="C101" s="6" t="s">
        <v>37</v>
      </c>
      <c r="D101" s="24"/>
      <c r="E101" s="24"/>
      <c r="F101" s="24"/>
      <c r="G101" s="24"/>
      <c r="H101" s="24"/>
      <c r="I101" s="24"/>
      <c r="J101" s="24"/>
      <c r="K101" s="24">
        <v>26</v>
      </c>
      <c r="L101" s="24"/>
      <c r="M101" s="24">
        <v>31</v>
      </c>
      <c r="N101" s="24"/>
      <c r="O101" s="24"/>
      <c r="P101" s="24"/>
      <c r="Q101" s="24">
        <v>17</v>
      </c>
      <c r="R101" s="24"/>
      <c r="S101" s="24"/>
      <c r="T101" s="24"/>
      <c r="U101" s="24"/>
      <c r="V101" s="24"/>
      <c r="W101" s="24"/>
      <c r="X101" s="24"/>
      <c r="Y101" s="24"/>
      <c r="Z101" s="24"/>
      <c r="AA101" s="24"/>
      <c r="AB101" s="24">
        <v>210</v>
      </c>
      <c r="AC101" s="24"/>
      <c r="AD101" s="24"/>
      <c r="AE101" s="24"/>
      <c r="AF101" s="24"/>
      <c r="AG101" s="24"/>
      <c r="AH101" s="7">
        <v>284</v>
      </c>
    </row>
    <row r="102" spans="1:34">
      <c r="A102" s="131"/>
      <c r="B102" s="131"/>
      <c r="C102" s="6" t="s">
        <v>38</v>
      </c>
      <c r="D102" s="24"/>
      <c r="E102" s="24">
        <v>200</v>
      </c>
      <c r="F102" s="24">
        <v>168</v>
      </c>
      <c r="G102" s="24">
        <v>21</v>
      </c>
      <c r="H102" s="24">
        <v>51</v>
      </c>
      <c r="I102" s="24">
        <v>10</v>
      </c>
      <c r="J102" s="24">
        <v>32</v>
      </c>
      <c r="K102" s="24">
        <v>57</v>
      </c>
      <c r="L102" s="24">
        <v>11</v>
      </c>
      <c r="M102" s="24"/>
      <c r="N102" s="24">
        <v>13</v>
      </c>
      <c r="O102" s="24"/>
      <c r="P102" s="24">
        <v>221</v>
      </c>
      <c r="Q102" s="24">
        <v>34</v>
      </c>
      <c r="R102" s="24"/>
      <c r="S102" s="24"/>
      <c r="T102" s="24"/>
      <c r="U102" s="24"/>
      <c r="V102" s="24">
        <v>510</v>
      </c>
      <c r="W102" s="24">
        <v>26</v>
      </c>
      <c r="X102" s="24"/>
      <c r="Y102" s="24"/>
      <c r="Z102" s="24">
        <v>213</v>
      </c>
      <c r="AA102" s="24">
        <v>154</v>
      </c>
      <c r="AB102" s="24"/>
      <c r="AC102" s="24"/>
      <c r="AD102" s="24">
        <v>29</v>
      </c>
      <c r="AE102" s="24"/>
      <c r="AF102" s="24"/>
      <c r="AG102" s="24"/>
      <c r="AH102" s="7">
        <v>1750</v>
      </c>
    </row>
    <row r="103" spans="1:34">
      <c r="A103" s="131"/>
      <c r="B103" s="131"/>
      <c r="C103" s="6" t="s">
        <v>39</v>
      </c>
      <c r="D103" s="24"/>
      <c r="E103" s="24"/>
      <c r="F103" s="24"/>
      <c r="G103" s="24"/>
      <c r="H103" s="24"/>
      <c r="I103" s="24"/>
      <c r="J103" s="24"/>
      <c r="K103" s="24">
        <v>32</v>
      </c>
      <c r="L103" s="24"/>
      <c r="M103" s="24"/>
      <c r="N103" s="24"/>
      <c r="O103" s="24"/>
      <c r="P103" s="24"/>
      <c r="Q103" s="24">
        <v>37</v>
      </c>
      <c r="R103" s="24"/>
      <c r="S103" s="24">
        <v>16</v>
      </c>
      <c r="T103" s="24">
        <v>8</v>
      </c>
      <c r="U103" s="24"/>
      <c r="V103" s="24"/>
      <c r="W103" s="24"/>
      <c r="X103" s="24"/>
      <c r="Y103" s="24"/>
      <c r="Z103" s="24"/>
      <c r="AA103" s="24"/>
      <c r="AB103" s="24"/>
      <c r="AC103" s="24"/>
      <c r="AD103" s="24"/>
      <c r="AE103" s="24"/>
      <c r="AF103" s="24">
        <v>109</v>
      </c>
      <c r="AG103" s="24"/>
      <c r="AH103" s="7">
        <v>202</v>
      </c>
    </row>
    <row r="104" spans="1:34">
      <c r="A104" s="131"/>
      <c r="B104" s="131" t="s">
        <v>41</v>
      </c>
      <c r="C104" s="6" t="s">
        <v>42</v>
      </c>
      <c r="D104" s="24"/>
      <c r="E104" s="24"/>
      <c r="F104" s="24"/>
      <c r="G104" s="24">
        <v>3</v>
      </c>
      <c r="H104" s="24"/>
      <c r="I104" s="24"/>
      <c r="J104" s="24"/>
      <c r="K104" s="24"/>
      <c r="L104" s="24"/>
      <c r="M104" s="24"/>
      <c r="N104" s="24"/>
      <c r="O104" s="24"/>
      <c r="P104" s="24"/>
      <c r="Q104" s="24"/>
      <c r="R104" s="24"/>
      <c r="S104" s="24"/>
      <c r="T104" s="24"/>
      <c r="U104" s="24">
        <v>2</v>
      </c>
      <c r="V104" s="24"/>
      <c r="W104" s="24"/>
      <c r="X104" s="24"/>
      <c r="Y104" s="24"/>
      <c r="Z104" s="24"/>
      <c r="AA104" s="24"/>
      <c r="AB104" s="24"/>
      <c r="AC104" s="24"/>
      <c r="AD104" s="24"/>
      <c r="AE104" s="24"/>
      <c r="AF104" s="24"/>
      <c r="AG104" s="24">
        <v>43</v>
      </c>
      <c r="AH104" s="7">
        <v>48</v>
      </c>
    </row>
    <row r="105" spans="1:34">
      <c r="A105" s="131"/>
      <c r="B105" s="131"/>
      <c r="C105" s="6" t="s">
        <v>43</v>
      </c>
      <c r="D105" s="24"/>
      <c r="E105" s="24">
        <v>19</v>
      </c>
      <c r="F105" s="24"/>
      <c r="G105" s="24"/>
      <c r="H105" s="24"/>
      <c r="I105" s="24"/>
      <c r="J105" s="24"/>
      <c r="K105" s="24">
        <v>21</v>
      </c>
      <c r="L105" s="24"/>
      <c r="M105" s="24"/>
      <c r="N105" s="24"/>
      <c r="O105" s="24"/>
      <c r="P105" s="24"/>
      <c r="Q105" s="24"/>
      <c r="R105" s="24"/>
      <c r="S105" s="24"/>
      <c r="T105" s="24"/>
      <c r="U105" s="24"/>
      <c r="V105" s="24"/>
      <c r="W105" s="24"/>
      <c r="X105" s="24"/>
      <c r="Y105" s="24"/>
      <c r="Z105" s="24">
        <v>86</v>
      </c>
      <c r="AA105" s="24"/>
      <c r="AB105" s="24">
        <v>123</v>
      </c>
      <c r="AC105" s="24"/>
      <c r="AD105" s="24"/>
      <c r="AE105" s="24"/>
      <c r="AF105" s="24"/>
      <c r="AG105" s="24"/>
      <c r="AH105" s="7">
        <v>249</v>
      </c>
    </row>
    <row r="106" spans="1:34">
      <c r="A106" s="131"/>
      <c r="B106" s="131" t="s">
        <v>44</v>
      </c>
      <c r="C106" s="6" t="s">
        <v>45</v>
      </c>
      <c r="D106" s="24"/>
      <c r="E106" s="24">
        <v>65</v>
      </c>
      <c r="F106" s="24"/>
      <c r="G106" s="24"/>
      <c r="H106" s="24"/>
      <c r="I106" s="24"/>
      <c r="J106" s="24"/>
      <c r="K106" s="24">
        <v>72</v>
      </c>
      <c r="L106" s="24"/>
      <c r="M106" s="24"/>
      <c r="N106" s="24"/>
      <c r="O106" s="24"/>
      <c r="P106" s="24">
        <v>35</v>
      </c>
      <c r="Q106" s="24">
        <v>44</v>
      </c>
      <c r="R106" s="24"/>
      <c r="S106" s="24"/>
      <c r="T106" s="24"/>
      <c r="U106" s="24"/>
      <c r="V106" s="24"/>
      <c r="W106" s="24"/>
      <c r="X106" s="24"/>
      <c r="Y106" s="24"/>
      <c r="Z106" s="24"/>
      <c r="AA106" s="24"/>
      <c r="AB106" s="24">
        <v>25</v>
      </c>
      <c r="AC106" s="24"/>
      <c r="AD106" s="24">
        <v>36</v>
      </c>
      <c r="AE106" s="24"/>
      <c r="AF106" s="24"/>
      <c r="AG106" s="24"/>
      <c r="AH106" s="7">
        <v>277</v>
      </c>
    </row>
    <row r="107" spans="1:34">
      <c r="A107" s="131"/>
      <c r="B107" s="131"/>
      <c r="C107" s="6" t="s">
        <v>46</v>
      </c>
      <c r="D107" s="24"/>
      <c r="E107" s="24"/>
      <c r="F107" s="24"/>
      <c r="G107" s="24"/>
      <c r="H107" s="24"/>
      <c r="I107" s="24"/>
      <c r="J107" s="24"/>
      <c r="K107" s="24"/>
      <c r="L107" s="24"/>
      <c r="M107" s="24"/>
      <c r="N107" s="24"/>
      <c r="O107" s="24"/>
      <c r="P107" s="24"/>
      <c r="Q107" s="24">
        <v>9</v>
      </c>
      <c r="R107" s="24"/>
      <c r="S107" s="24"/>
      <c r="T107" s="24"/>
      <c r="U107" s="24"/>
      <c r="V107" s="24"/>
      <c r="W107" s="24"/>
      <c r="X107" s="24"/>
      <c r="Y107" s="24"/>
      <c r="Z107" s="24"/>
      <c r="AA107" s="24"/>
      <c r="AB107" s="24">
        <v>77</v>
      </c>
      <c r="AC107" s="24">
        <v>11</v>
      </c>
      <c r="AD107" s="24"/>
      <c r="AE107" s="24"/>
      <c r="AF107" s="24"/>
      <c r="AG107" s="24"/>
      <c r="AH107" s="7">
        <v>97</v>
      </c>
    </row>
    <row r="108" spans="1:34">
      <c r="A108" s="131"/>
      <c r="B108" s="16" t="s">
        <v>55</v>
      </c>
      <c r="C108" s="14"/>
      <c r="D108" s="15">
        <v>424</v>
      </c>
      <c r="E108" s="15">
        <v>3384</v>
      </c>
      <c r="F108" s="15">
        <v>234</v>
      </c>
      <c r="G108" s="15">
        <v>129</v>
      </c>
      <c r="H108" s="15">
        <v>603</v>
      </c>
      <c r="I108" s="15">
        <v>10</v>
      </c>
      <c r="J108" s="15">
        <v>32</v>
      </c>
      <c r="K108" s="15">
        <v>1712</v>
      </c>
      <c r="L108" s="15">
        <v>11</v>
      </c>
      <c r="M108" s="15">
        <v>165</v>
      </c>
      <c r="N108" s="15">
        <v>66</v>
      </c>
      <c r="O108" s="15">
        <v>194</v>
      </c>
      <c r="P108" s="15">
        <v>955</v>
      </c>
      <c r="Q108" s="15">
        <v>1105</v>
      </c>
      <c r="R108" s="15">
        <v>67</v>
      </c>
      <c r="S108" s="15">
        <v>768</v>
      </c>
      <c r="T108" s="15">
        <v>188</v>
      </c>
      <c r="U108" s="15">
        <v>2</v>
      </c>
      <c r="V108" s="15">
        <v>2396</v>
      </c>
      <c r="W108" s="15">
        <v>72</v>
      </c>
      <c r="X108" s="15"/>
      <c r="Y108" s="15">
        <v>40</v>
      </c>
      <c r="Z108" s="15">
        <v>628</v>
      </c>
      <c r="AA108" s="15">
        <v>184</v>
      </c>
      <c r="AB108" s="15">
        <v>4905</v>
      </c>
      <c r="AC108" s="15">
        <v>169</v>
      </c>
      <c r="AD108" s="15">
        <v>615</v>
      </c>
      <c r="AE108" s="15">
        <v>11</v>
      </c>
      <c r="AF108" s="15">
        <v>552</v>
      </c>
      <c r="AG108" s="15">
        <v>146</v>
      </c>
      <c r="AH108" s="15">
        <v>19767</v>
      </c>
    </row>
    <row r="109" spans="1:34">
      <c r="A109" s="131" t="s">
        <v>56</v>
      </c>
      <c r="B109" s="17" t="s">
        <v>24</v>
      </c>
      <c r="C109" s="6" t="s">
        <v>25</v>
      </c>
      <c r="D109" s="24"/>
      <c r="E109" s="24"/>
      <c r="F109" s="24"/>
      <c r="G109" s="24"/>
      <c r="H109" s="24"/>
      <c r="I109" s="24"/>
      <c r="J109" s="24"/>
      <c r="K109" s="24"/>
      <c r="L109" s="24"/>
      <c r="M109" s="24"/>
      <c r="N109" s="24"/>
      <c r="O109" s="24"/>
      <c r="P109" s="24"/>
      <c r="Q109" s="24"/>
      <c r="R109" s="24"/>
      <c r="S109" s="24"/>
      <c r="T109" s="24"/>
      <c r="U109" s="24"/>
      <c r="V109" s="24">
        <v>1</v>
      </c>
      <c r="W109" s="24"/>
      <c r="X109" s="24"/>
      <c r="Y109" s="24"/>
      <c r="Z109" s="24"/>
      <c r="AA109" s="24"/>
      <c r="AB109" s="24"/>
      <c r="AC109" s="24"/>
      <c r="AD109" s="24"/>
      <c r="AE109" s="24"/>
      <c r="AF109" s="24"/>
      <c r="AG109" s="24"/>
      <c r="AH109" s="7">
        <v>1</v>
      </c>
    </row>
    <row r="110" spans="1:34">
      <c r="A110" s="131"/>
      <c r="B110" s="16" t="s">
        <v>57</v>
      </c>
      <c r="C110" s="14"/>
      <c r="D110" s="15"/>
      <c r="E110" s="15"/>
      <c r="F110" s="15"/>
      <c r="G110" s="15"/>
      <c r="H110" s="15"/>
      <c r="I110" s="15"/>
      <c r="J110" s="15"/>
      <c r="K110" s="15"/>
      <c r="L110" s="15"/>
      <c r="M110" s="15"/>
      <c r="N110" s="15"/>
      <c r="O110" s="15"/>
      <c r="P110" s="15"/>
      <c r="Q110" s="15"/>
      <c r="R110" s="15"/>
      <c r="S110" s="15"/>
      <c r="T110" s="15"/>
      <c r="U110" s="15"/>
      <c r="V110" s="15">
        <v>1</v>
      </c>
      <c r="W110" s="15"/>
      <c r="X110" s="15"/>
      <c r="Y110" s="15"/>
      <c r="Z110" s="15"/>
      <c r="AA110" s="15"/>
      <c r="AB110" s="15"/>
      <c r="AC110" s="15"/>
      <c r="AD110" s="15"/>
      <c r="AE110" s="15"/>
      <c r="AF110" s="15"/>
      <c r="AG110" s="15"/>
      <c r="AH110" s="15">
        <v>1</v>
      </c>
    </row>
    <row r="111" spans="1:34">
      <c r="A111" s="131" t="s">
        <v>58</v>
      </c>
      <c r="B111" s="141" t="s">
        <v>4</v>
      </c>
      <c r="C111" s="6" t="s">
        <v>6</v>
      </c>
      <c r="D111" s="24"/>
      <c r="E111" s="24"/>
      <c r="F111" s="24"/>
      <c r="G111" s="24"/>
      <c r="H111" s="24"/>
      <c r="I111" s="24"/>
      <c r="J111" s="24"/>
      <c r="K111" s="24"/>
      <c r="L111" s="24"/>
      <c r="M111" s="24"/>
      <c r="N111" s="24"/>
      <c r="O111" s="24"/>
      <c r="P111" s="24"/>
      <c r="Q111" s="24">
        <v>148</v>
      </c>
      <c r="R111" s="24"/>
      <c r="S111" s="24"/>
      <c r="T111" s="24"/>
      <c r="U111" s="24"/>
      <c r="V111" s="24"/>
      <c r="W111" s="24"/>
      <c r="X111" s="24"/>
      <c r="Y111" s="24"/>
      <c r="Z111" s="24"/>
      <c r="AA111" s="24"/>
      <c r="AB111" s="24"/>
      <c r="AC111" s="24"/>
      <c r="AD111" s="24"/>
      <c r="AE111" s="24"/>
      <c r="AF111" s="24"/>
      <c r="AG111" s="24"/>
      <c r="AH111" s="7">
        <v>148</v>
      </c>
    </row>
    <row r="112" spans="1:34">
      <c r="A112" s="131"/>
      <c r="B112" s="141"/>
      <c r="C112" s="6" t="s">
        <v>13</v>
      </c>
      <c r="D112" s="24"/>
      <c r="E112" s="24"/>
      <c r="F112" s="24"/>
      <c r="G112" s="24"/>
      <c r="H112" s="24"/>
      <c r="I112" s="24"/>
      <c r="J112" s="24"/>
      <c r="K112" s="24">
        <v>3</v>
      </c>
      <c r="L112" s="24"/>
      <c r="M112" s="24"/>
      <c r="N112" s="24"/>
      <c r="O112" s="24"/>
      <c r="P112" s="24"/>
      <c r="Q112" s="24">
        <v>8</v>
      </c>
      <c r="R112" s="24"/>
      <c r="S112" s="24"/>
      <c r="T112" s="24"/>
      <c r="U112" s="24"/>
      <c r="V112" s="24"/>
      <c r="W112" s="24"/>
      <c r="X112" s="24"/>
      <c r="Y112" s="24"/>
      <c r="Z112" s="24"/>
      <c r="AA112" s="24"/>
      <c r="AB112" s="24"/>
      <c r="AC112" s="24"/>
      <c r="AD112" s="24"/>
      <c r="AE112" s="24"/>
      <c r="AF112" s="24">
        <v>13</v>
      </c>
      <c r="AG112" s="24"/>
      <c r="AH112" s="7">
        <v>24</v>
      </c>
    </row>
    <row r="113" spans="1:34">
      <c r="A113" s="131"/>
      <c r="B113" s="141"/>
      <c r="C113" s="6" t="s">
        <v>15</v>
      </c>
      <c r="D113" s="24"/>
      <c r="E113" s="24">
        <v>319</v>
      </c>
      <c r="F113" s="24"/>
      <c r="G113" s="24"/>
      <c r="H113" s="24"/>
      <c r="I113" s="24"/>
      <c r="J113" s="24"/>
      <c r="K113" s="24">
        <v>124</v>
      </c>
      <c r="L113" s="24"/>
      <c r="M113" s="24"/>
      <c r="N113" s="24"/>
      <c r="O113" s="24"/>
      <c r="P113" s="24"/>
      <c r="Q113" s="24"/>
      <c r="R113" s="24"/>
      <c r="S113" s="24"/>
      <c r="T113" s="24">
        <v>301</v>
      </c>
      <c r="U113" s="24"/>
      <c r="V113" s="24">
        <v>137</v>
      </c>
      <c r="W113" s="24"/>
      <c r="X113" s="24"/>
      <c r="Y113" s="24"/>
      <c r="Z113" s="24"/>
      <c r="AA113" s="24"/>
      <c r="AB113" s="24">
        <v>78</v>
      </c>
      <c r="AC113" s="24"/>
      <c r="AD113" s="24"/>
      <c r="AE113" s="24"/>
      <c r="AF113" s="24"/>
      <c r="AG113" s="24"/>
      <c r="AH113" s="7">
        <v>959</v>
      </c>
    </row>
    <row r="114" spans="1:34">
      <c r="A114" s="131"/>
      <c r="B114" s="141"/>
      <c r="C114" s="6" t="s">
        <v>16</v>
      </c>
      <c r="D114" s="24"/>
      <c r="E114" s="24">
        <v>52</v>
      </c>
      <c r="F114" s="24"/>
      <c r="G114" s="24"/>
      <c r="H114" s="24"/>
      <c r="I114" s="24"/>
      <c r="J114" s="24"/>
      <c r="K114" s="24"/>
      <c r="L114" s="24"/>
      <c r="M114" s="24"/>
      <c r="N114" s="24"/>
      <c r="O114" s="24"/>
      <c r="P114" s="24"/>
      <c r="Q114" s="24"/>
      <c r="R114" s="24"/>
      <c r="S114" s="24">
        <v>19</v>
      </c>
      <c r="T114" s="24">
        <v>85</v>
      </c>
      <c r="U114" s="24"/>
      <c r="V114" s="24">
        <v>18</v>
      </c>
      <c r="W114" s="24"/>
      <c r="X114" s="24"/>
      <c r="Y114" s="24"/>
      <c r="Z114" s="24"/>
      <c r="AA114" s="24"/>
      <c r="AB114" s="24">
        <v>71</v>
      </c>
      <c r="AC114" s="24"/>
      <c r="AD114" s="24"/>
      <c r="AE114" s="24"/>
      <c r="AF114" s="24"/>
      <c r="AG114" s="24"/>
      <c r="AH114" s="7">
        <v>245</v>
      </c>
    </row>
    <row r="115" spans="1:34">
      <c r="A115" s="131"/>
      <c r="B115" s="18" t="s">
        <v>24</v>
      </c>
      <c r="C115" s="6" t="s">
        <v>25</v>
      </c>
      <c r="D115" s="24"/>
      <c r="E115" s="24">
        <v>1</v>
      </c>
      <c r="F115" s="24"/>
      <c r="G115" s="24"/>
      <c r="H115" s="24"/>
      <c r="I115" s="24"/>
      <c r="J115" s="24"/>
      <c r="K115" s="24">
        <v>3</v>
      </c>
      <c r="L115" s="24"/>
      <c r="M115" s="24"/>
      <c r="N115" s="24"/>
      <c r="O115" s="24"/>
      <c r="P115" s="24"/>
      <c r="Q115" s="24">
        <v>11</v>
      </c>
      <c r="R115" s="24"/>
      <c r="S115" s="24"/>
      <c r="T115" s="24"/>
      <c r="U115" s="24"/>
      <c r="V115" s="24"/>
      <c r="W115" s="24"/>
      <c r="X115" s="24"/>
      <c r="Y115" s="24"/>
      <c r="Z115" s="24"/>
      <c r="AA115" s="24"/>
      <c r="AB115" s="24">
        <v>3</v>
      </c>
      <c r="AC115" s="24"/>
      <c r="AD115" s="24"/>
      <c r="AE115" s="24"/>
      <c r="AF115" s="24">
        <v>20</v>
      </c>
      <c r="AG115" s="24"/>
      <c r="AH115" s="7">
        <v>38</v>
      </c>
    </row>
    <row r="116" spans="1:34">
      <c r="A116" s="131"/>
      <c r="B116" s="18" t="s">
        <v>31</v>
      </c>
      <c r="C116" s="6" t="s">
        <v>39</v>
      </c>
      <c r="D116" s="24"/>
      <c r="E116" s="24"/>
      <c r="F116" s="24"/>
      <c r="G116" s="24"/>
      <c r="H116" s="24"/>
      <c r="I116" s="24"/>
      <c r="J116" s="24"/>
      <c r="K116" s="24"/>
      <c r="L116" s="24"/>
      <c r="M116" s="24"/>
      <c r="N116" s="24"/>
      <c r="O116" s="24"/>
      <c r="P116" s="24"/>
      <c r="Q116" s="24">
        <v>23</v>
      </c>
      <c r="R116" s="24"/>
      <c r="S116" s="24"/>
      <c r="T116" s="24"/>
      <c r="U116" s="24"/>
      <c r="V116" s="24"/>
      <c r="W116" s="24"/>
      <c r="X116" s="24"/>
      <c r="Y116" s="24"/>
      <c r="Z116" s="24"/>
      <c r="AA116" s="24"/>
      <c r="AB116" s="24"/>
      <c r="AC116" s="24"/>
      <c r="AD116" s="24"/>
      <c r="AE116" s="24"/>
      <c r="AF116" s="24">
        <v>23</v>
      </c>
      <c r="AG116" s="24"/>
      <c r="AH116" s="7">
        <v>46</v>
      </c>
    </row>
    <row r="117" spans="1:34">
      <c r="A117" s="131"/>
      <c r="B117" s="141" t="s">
        <v>41</v>
      </c>
      <c r="C117" s="6" t="s">
        <v>42</v>
      </c>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v>18</v>
      </c>
      <c r="AH117" s="7">
        <v>18</v>
      </c>
    </row>
    <row r="118" spans="1:34">
      <c r="A118" s="131"/>
      <c r="B118" s="141"/>
      <c r="C118" s="6" t="s">
        <v>43</v>
      </c>
      <c r="D118" s="24"/>
      <c r="E118" s="24">
        <v>15</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7">
        <v>15</v>
      </c>
    </row>
    <row r="119" spans="1:34">
      <c r="A119" s="131"/>
      <c r="B119" s="14" t="s">
        <v>59</v>
      </c>
      <c r="C119" s="14"/>
      <c r="D119" s="15"/>
      <c r="E119" s="15">
        <v>387</v>
      </c>
      <c r="F119" s="15"/>
      <c r="G119" s="15"/>
      <c r="H119" s="15"/>
      <c r="I119" s="15"/>
      <c r="J119" s="15"/>
      <c r="K119" s="15">
        <v>130</v>
      </c>
      <c r="L119" s="15"/>
      <c r="M119" s="15"/>
      <c r="N119" s="15"/>
      <c r="O119" s="15"/>
      <c r="P119" s="15"/>
      <c r="Q119" s="15">
        <v>190</v>
      </c>
      <c r="R119" s="15"/>
      <c r="S119" s="15">
        <v>19</v>
      </c>
      <c r="T119" s="15">
        <v>386</v>
      </c>
      <c r="U119" s="15"/>
      <c r="V119" s="15">
        <v>155</v>
      </c>
      <c r="W119" s="15"/>
      <c r="X119" s="15"/>
      <c r="Y119" s="15"/>
      <c r="Z119" s="15"/>
      <c r="AA119" s="15"/>
      <c r="AB119" s="15">
        <v>152</v>
      </c>
      <c r="AC119" s="15"/>
      <c r="AD119" s="15"/>
      <c r="AE119" s="15"/>
      <c r="AF119" s="15">
        <v>56</v>
      </c>
      <c r="AG119" s="15">
        <v>18</v>
      </c>
      <c r="AH119" s="15">
        <v>1493</v>
      </c>
    </row>
    <row r="120" spans="1:34">
      <c r="A120" s="131" t="s">
        <v>60</v>
      </c>
      <c r="B120" s="141" t="s">
        <v>4</v>
      </c>
      <c r="C120" s="6" t="s">
        <v>12</v>
      </c>
      <c r="D120" s="24"/>
      <c r="E120" s="24"/>
      <c r="F120" s="24"/>
      <c r="G120" s="24"/>
      <c r="H120" s="24"/>
      <c r="I120" s="24"/>
      <c r="J120" s="24"/>
      <c r="K120" s="24"/>
      <c r="L120" s="24"/>
      <c r="M120" s="24"/>
      <c r="N120" s="24"/>
      <c r="O120" s="24"/>
      <c r="P120" s="24">
        <v>12</v>
      </c>
      <c r="Q120" s="24"/>
      <c r="R120" s="24"/>
      <c r="S120" s="24"/>
      <c r="T120" s="24"/>
      <c r="U120" s="24"/>
      <c r="V120" s="24"/>
      <c r="W120" s="24"/>
      <c r="X120" s="24"/>
      <c r="Y120" s="24"/>
      <c r="Z120" s="24"/>
      <c r="AA120" s="24"/>
      <c r="AB120" s="24"/>
      <c r="AC120" s="24"/>
      <c r="AD120" s="24"/>
      <c r="AE120" s="24"/>
      <c r="AF120" s="24"/>
      <c r="AG120" s="24"/>
      <c r="AH120" s="7">
        <v>12</v>
      </c>
    </row>
    <row r="121" spans="1:34">
      <c r="A121" s="131"/>
      <c r="B121" s="141"/>
      <c r="C121" s="6" t="s">
        <v>13</v>
      </c>
      <c r="D121" s="24"/>
      <c r="E121" s="24"/>
      <c r="F121" s="24"/>
      <c r="G121" s="24"/>
      <c r="H121" s="24"/>
      <c r="I121" s="24"/>
      <c r="J121" s="24"/>
      <c r="K121" s="24">
        <v>17</v>
      </c>
      <c r="L121" s="24"/>
      <c r="M121" s="24"/>
      <c r="N121" s="24"/>
      <c r="O121" s="24"/>
      <c r="P121" s="24"/>
      <c r="Q121" s="24"/>
      <c r="R121" s="24"/>
      <c r="S121" s="24"/>
      <c r="T121" s="24"/>
      <c r="U121" s="24"/>
      <c r="V121" s="24">
        <v>1</v>
      </c>
      <c r="W121" s="24"/>
      <c r="X121" s="24"/>
      <c r="Y121" s="24"/>
      <c r="Z121" s="24"/>
      <c r="AA121" s="24"/>
      <c r="AB121" s="24"/>
      <c r="AC121" s="24"/>
      <c r="AD121" s="24"/>
      <c r="AE121" s="24"/>
      <c r="AF121" s="24">
        <v>15</v>
      </c>
      <c r="AG121" s="24"/>
      <c r="AH121" s="7">
        <v>33</v>
      </c>
    </row>
    <row r="122" spans="1:34">
      <c r="A122" s="131"/>
      <c r="B122" s="141"/>
      <c r="C122" s="6" t="s">
        <v>15</v>
      </c>
      <c r="D122" s="24"/>
      <c r="E122" s="24">
        <v>28</v>
      </c>
      <c r="F122" s="24"/>
      <c r="G122" s="24"/>
      <c r="H122" s="24"/>
      <c r="I122" s="24"/>
      <c r="J122" s="24"/>
      <c r="K122" s="24"/>
      <c r="L122" s="24"/>
      <c r="M122" s="24"/>
      <c r="N122" s="24">
        <v>37</v>
      </c>
      <c r="O122" s="24">
        <v>125</v>
      </c>
      <c r="P122" s="24"/>
      <c r="Q122" s="24"/>
      <c r="R122" s="24"/>
      <c r="S122" s="24"/>
      <c r="T122" s="24"/>
      <c r="U122" s="24"/>
      <c r="V122" s="24"/>
      <c r="W122" s="24"/>
      <c r="X122" s="24">
        <v>30</v>
      </c>
      <c r="Y122" s="24"/>
      <c r="Z122" s="24"/>
      <c r="AA122" s="24"/>
      <c r="AB122" s="24">
        <v>132</v>
      </c>
      <c r="AC122" s="24"/>
      <c r="AD122" s="24">
        <v>17</v>
      </c>
      <c r="AE122" s="24"/>
      <c r="AF122" s="24"/>
      <c r="AG122" s="24"/>
      <c r="AH122" s="7">
        <v>369</v>
      </c>
    </row>
    <row r="123" spans="1:34">
      <c r="A123" s="131"/>
      <c r="B123" s="141"/>
      <c r="C123" s="6" t="s">
        <v>16</v>
      </c>
      <c r="D123" s="24"/>
      <c r="E123" s="24">
        <v>17</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v>17</v>
      </c>
      <c r="AC123" s="24"/>
      <c r="AD123" s="24">
        <v>16</v>
      </c>
      <c r="AE123" s="24"/>
      <c r="AF123" s="24"/>
      <c r="AG123" s="24"/>
      <c r="AH123" s="7">
        <v>50</v>
      </c>
    </row>
    <row r="124" spans="1:34">
      <c r="A124" s="131"/>
      <c r="B124" s="141"/>
      <c r="C124" s="6" t="s">
        <v>18</v>
      </c>
      <c r="D124" s="24"/>
      <c r="E124" s="24"/>
      <c r="F124" s="24"/>
      <c r="G124" s="24"/>
      <c r="H124" s="24"/>
      <c r="I124" s="24"/>
      <c r="J124" s="24"/>
      <c r="K124" s="24"/>
      <c r="L124" s="24"/>
      <c r="M124" s="24"/>
      <c r="N124" s="24"/>
      <c r="O124" s="24">
        <v>40</v>
      </c>
      <c r="P124" s="24"/>
      <c r="Q124" s="24"/>
      <c r="R124" s="24"/>
      <c r="S124" s="24"/>
      <c r="T124" s="24"/>
      <c r="U124" s="24"/>
      <c r="V124" s="24"/>
      <c r="W124" s="24"/>
      <c r="X124" s="24"/>
      <c r="Y124" s="24"/>
      <c r="Z124" s="24"/>
      <c r="AA124" s="24"/>
      <c r="AB124" s="24"/>
      <c r="AC124" s="24"/>
      <c r="AD124" s="24"/>
      <c r="AE124" s="24"/>
      <c r="AF124" s="24"/>
      <c r="AG124" s="24"/>
      <c r="AH124" s="7">
        <v>40</v>
      </c>
    </row>
    <row r="125" spans="1:34">
      <c r="A125" s="131"/>
      <c r="B125" s="141"/>
      <c r="C125" s="6" t="s">
        <v>19</v>
      </c>
      <c r="D125" s="24"/>
      <c r="E125" s="24"/>
      <c r="F125" s="24"/>
      <c r="G125" s="24"/>
      <c r="H125" s="24"/>
      <c r="I125" s="24"/>
      <c r="J125" s="24"/>
      <c r="K125" s="24"/>
      <c r="L125" s="24"/>
      <c r="M125" s="24"/>
      <c r="N125" s="24"/>
      <c r="O125" s="24">
        <v>18</v>
      </c>
      <c r="P125" s="24"/>
      <c r="Q125" s="24"/>
      <c r="R125" s="24"/>
      <c r="S125" s="24"/>
      <c r="T125" s="24"/>
      <c r="U125" s="24"/>
      <c r="V125" s="24"/>
      <c r="W125" s="24"/>
      <c r="X125" s="24"/>
      <c r="Y125" s="24"/>
      <c r="Z125" s="24"/>
      <c r="AA125" s="24"/>
      <c r="AB125" s="24"/>
      <c r="AC125" s="24"/>
      <c r="AD125" s="24"/>
      <c r="AE125" s="24"/>
      <c r="AF125" s="24"/>
      <c r="AG125" s="24"/>
      <c r="AH125" s="7">
        <v>18</v>
      </c>
    </row>
    <row r="126" spans="1:34">
      <c r="A126" s="131"/>
      <c r="B126" s="141"/>
      <c r="C126" s="6" t="s">
        <v>23</v>
      </c>
      <c r="D126" s="24"/>
      <c r="E126" s="24"/>
      <c r="F126" s="24"/>
      <c r="G126" s="24"/>
      <c r="H126" s="24"/>
      <c r="I126" s="24"/>
      <c r="J126" s="24"/>
      <c r="K126" s="24"/>
      <c r="L126" s="24"/>
      <c r="M126" s="24"/>
      <c r="N126" s="24"/>
      <c r="O126" s="24"/>
      <c r="P126" s="24"/>
      <c r="Q126" s="24"/>
      <c r="R126" s="24"/>
      <c r="S126" s="24"/>
      <c r="T126" s="24"/>
      <c r="U126" s="24"/>
      <c r="V126" s="24"/>
      <c r="W126" s="24"/>
      <c r="X126" s="24"/>
      <c r="Y126" s="24">
        <v>11</v>
      </c>
      <c r="Z126" s="24"/>
      <c r="AA126" s="24"/>
      <c r="AB126" s="24"/>
      <c r="AC126" s="24"/>
      <c r="AD126" s="24"/>
      <c r="AE126" s="24"/>
      <c r="AF126" s="24"/>
      <c r="AG126" s="24"/>
      <c r="AH126" s="7">
        <v>11</v>
      </c>
    </row>
    <row r="127" spans="1:34">
      <c r="A127" s="131"/>
      <c r="B127" s="141"/>
      <c r="C127" s="6" t="s">
        <v>20</v>
      </c>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v>29</v>
      </c>
      <c r="AC127" s="24"/>
      <c r="AD127" s="24"/>
      <c r="AE127" s="24"/>
      <c r="AF127" s="24"/>
      <c r="AG127" s="24"/>
      <c r="AH127" s="7">
        <v>29</v>
      </c>
    </row>
    <row r="128" spans="1:34">
      <c r="A128" s="131"/>
      <c r="B128" s="141"/>
      <c r="C128" s="6" t="s">
        <v>21</v>
      </c>
      <c r="D128" s="24"/>
      <c r="E128" s="24"/>
      <c r="F128" s="24"/>
      <c r="G128" s="24"/>
      <c r="H128" s="24"/>
      <c r="I128" s="24"/>
      <c r="J128" s="24"/>
      <c r="K128" s="24"/>
      <c r="L128" s="24"/>
      <c r="M128" s="24"/>
      <c r="N128" s="24"/>
      <c r="O128" s="24">
        <v>15</v>
      </c>
      <c r="P128" s="24"/>
      <c r="Q128" s="24"/>
      <c r="R128" s="24"/>
      <c r="S128" s="24"/>
      <c r="T128" s="24"/>
      <c r="U128" s="24"/>
      <c r="V128" s="24"/>
      <c r="W128" s="24"/>
      <c r="X128" s="24"/>
      <c r="Y128" s="24"/>
      <c r="Z128" s="24"/>
      <c r="AA128" s="24"/>
      <c r="AB128" s="24">
        <v>31</v>
      </c>
      <c r="AC128" s="24"/>
      <c r="AD128" s="24"/>
      <c r="AE128" s="24"/>
      <c r="AF128" s="24"/>
      <c r="AG128" s="24"/>
      <c r="AH128" s="7">
        <v>46</v>
      </c>
    </row>
    <row r="129" spans="1:34">
      <c r="A129" s="131"/>
      <c r="B129" s="18" t="s">
        <v>24</v>
      </c>
      <c r="C129" s="6" t="s">
        <v>25</v>
      </c>
      <c r="D129" s="24"/>
      <c r="E129" s="24"/>
      <c r="F129" s="24"/>
      <c r="G129" s="24"/>
      <c r="H129" s="24"/>
      <c r="I129" s="24"/>
      <c r="J129" s="24"/>
      <c r="K129" s="24"/>
      <c r="L129" s="24"/>
      <c r="M129" s="24"/>
      <c r="N129" s="24"/>
      <c r="O129" s="24"/>
      <c r="P129" s="24"/>
      <c r="Q129" s="24"/>
      <c r="R129" s="24"/>
      <c r="S129" s="24"/>
      <c r="T129" s="24"/>
      <c r="U129" s="24"/>
      <c r="V129" s="24">
        <v>1</v>
      </c>
      <c r="W129" s="24"/>
      <c r="X129" s="24"/>
      <c r="Y129" s="24"/>
      <c r="Z129" s="24"/>
      <c r="AA129" s="24"/>
      <c r="AB129" s="24"/>
      <c r="AC129" s="24"/>
      <c r="AD129" s="24"/>
      <c r="AE129" s="24"/>
      <c r="AF129" s="24"/>
      <c r="AG129" s="24"/>
      <c r="AH129" s="7">
        <v>1</v>
      </c>
    </row>
    <row r="130" spans="1:34">
      <c r="A130" s="131"/>
      <c r="B130" s="141" t="s">
        <v>31</v>
      </c>
      <c r="C130" s="6" t="s">
        <v>38</v>
      </c>
      <c r="D130" s="24"/>
      <c r="E130" s="24">
        <v>24</v>
      </c>
      <c r="F130" s="24"/>
      <c r="G130" s="24"/>
      <c r="H130" s="24"/>
      <c r="I130" s="24"/>
      <c r="J130" s="24"/>
      <c r="K130" s="24"/>
      <c r="L130" s="24"/>
      <c r="M130" s="24"/>
      <c r="N130" s="24"/>
      <c r="O130" s="24"/>
      <c r="P130" s="24">
        <v>28</v>
      </c>
      <c r="Q130" s="24"/>
      <c r="R130" s="24"/>
      <c r="S130" s="24"/>
      <c r="T130" s="24"/>
      <c r="U130" s="24"/>
      <c r="V130" s="24">
        <v>56</v>
      </c>
      <c r="W130" s="24"/>
      <c r="X130" s="24"/>
      <c r="Y130" s="24"/>
      <c r="Z130" s="24"/>
      <c r="AA130" s="24"/>
      <c r="AB130" s="24"/>
      <c r="AC130" s="24"/>
      <c r="AD130" s="24"/>
      <c r="AE130" s="24"/>
      <c r="AF130" s="24"/>
      <c r="AG130" s="24"/>
      <c r="AH130" s="7">
        <v>108</v>
      </c>
    </row>
    <row r="131" spans="1:34">
      <c r="A131" s="131"/>
      <c r="B131" s="141"/>
      <c r="C131" s="6" t="s">
        <v>39</v>
      </c>
      <c r="D131" s="24"/>
      <c r="E131" s="24">
        <v>22</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7">
        <v>22</v>
      </c>
    </row>
    <row r="132" spans="1:34">
      <c r="A132" s="131"/>
      <c r="B132" s="141" t="s">
        <v>41</v>
      </c>
      <c r="C132" s="6" t="s">
        <v>42</v>
      </c>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v>13</v>
      </c>
      <c r="AH132" s="7">
        <v>13</v>
      </c>
    </row>
    <row r="133" spans="1:34">
      <c r="A133" s="131"/>
      <c r="B133" s="141"/>
      <c r="C133" s="6" t="s">
        <v>43</v>
      </c>
      <c r="D133" s="24"/>
      <c r="E133" s="24">
        <v>14</v>
      </c>
      <c r="F133" s="24"/>
      <c r="G133" s="24"/>
      <c r="H133" s="24"/>
      <c r="I133" s="24"/>
      <c r="J133" s="24"/>
      <c r="K133" s="24"/>
      <c r="L133" s="24"/>
      <c r="M133" s="24">
        <v>11</v>
      </c>
      <c r="N133" s="24"/>
      <c r="O133" s="24"/>
      <c r="P133" s="24"/>
      <c r="Q133" s="24"/>
      <c r="R133" s="24"/>
      <c r="S133" s="24"/>
      <c r="T133" s="24"/>
      <c r="U133" s="24"/>
      <c r="V133" s="24"/>
      <c r="W133" s="24"/>
      <c r="X133" s="24"/>
      <c r="Y133" s="24"/>
      <c r="Z133" s="24"/>
      <c r="AA133" s="24"/>
      <c r="AB133" s="24"/>
      <c r="AC133" s="24"/>
      <c r="AD133" s="24"/>
      <c r="AE133" s="24"/>
      <c r="AF133" s="24"/>
      <c r="AG133" s="24"/>
      <c r="AH133" s="7">
        <v>25</v>
      </c>
    </row>
    <row r="134" spans="1:34">
      <c r="A134" s="131"/>
      <c r="B134" s="14" t="s">
        <v>61</v>
      </c>
      <c r="C134" s="14"/>
      <c r="D134" s="15"/>
      <c r="E134" s="15">
        <v>105</v>
      </c>
      <c r="F134" s="15"/>
      <c r="G134" s="15"/>
      <c r="H134" s="15"/>
      <c r="I134" s="15"/>
      <c r="J134" s="15"/>
      <c r="K134" s="15">
        <v>17</v>
      </c>
      <c r="L134" s="15"/>
      <c r="M134" s="15">
        <v>11</v>
      </c>
      <c r="N134" s="15">
        <v>37</v>
      </c>
      <c r="O134" s="15">
        <v>198</v>
      </c>
      <c r="P134" s="15">
        <v>40</v>
      </c>
      <c r="Q134" s="15"/>
      <c r="R134" s="15"/>
      <c r="S134" s="15"/>
      <c r="T134" s="15"/>
      <c r="U134" s="15"/>
      <c r="V134" s="15">
        <v>58</v>
      </c>
      <c r="W134" s="15"/>
      <c r="X134" s="15">
        <v>30</v>
      </c>
      <c r="Y134" s="15">
        <v>11</v>
      </c>
      <c r="Z134" s="15"/>
      <c r="AA134" s="15"/>
      <c r="AB134" s="15">
        <v>209</v>
      </c>
      <c r="AC134" s="15"/>
      <c r="AD134" s="15">
        <v>33</v>
      </c>
      <c r="AE134" s="15"/>
      <c r="AF134" s="15">
        <v>15</v>
      </c>
      <c r="AG134" s="15">
        <v>13</v>
      </c>
      <c r="AH134" s="15">
        <v>777</v>
      </c>
    </row>
    <row r="135" spans="1:34">
      <c r="A135" s="131" t="s">
        <v>62</v>
      </c>
      <c r="B135" s="141" t="s">
        <v>4</v>
      </c>
      <c r="C135" s="6" t="s">
        <v>7</v>
      </c>
      <c r="D135" s="24"/>
      <c r="E135" s="24"/>
      <c r="F135" s="24"/>
      <c r="G135" s="24"/>
      <c r="H135" s="24"/>
      <c r="I135" s="24"/>
      <c r="J135" s="24"/>
      <c r="K135" s="24">
        <v>35</v>
      </c>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7">
        <v>35</v>
      </c>
    </row>
    <row r="136" spans="1:34">
      <c r="A136" s="131"/>
      <c r="B136" s="141"/>
      <c r="C136" s="6" t="s">
        <v>12</v>
      </c>
      <c r="D136" s="24"/>
      <c r="E136" s="24"/>
      <c r="F136" s="24"/>
      <c r="G136" s="24"/>
      <c r="H136" s="24"/>
      <c r="I136" s="24"/>
      <c r="J136" s="24"/>
      <c r="K136" s="24"/>
      <c r="L136" s="24"/>
      <c r="M136" s="24"/>
      <c r="N136" s="24"/>
      <c r="O136" s="24"/>
      <c r="P136" s="24">
        <v>38</v>
      </c>
      <c r="Q136" s="24"/>
      <c r="R136" s="24"/>
      <c r="S136" s="24"/>
      <c r="T136" s="24"/>
      <c r="U136" s="24"/>
      <c r="V136" s="24"/>
      <c r="W136" s="24"/>
      <c r="X136" s="24"/>
      <c r="Y136" s="24"/>
      <c r="Z136" s="24"/>
      <c r="AA136" s="24"/>
      <c r="AB136" s="24"/>
      <c r="AC136" s="24"/>
      <c r="AD136" s="24"/>
      <c r="AE136" s="24"/>
      <c r="AF136" s="24"/>
      <c r="AG136" s="24"/>
      <c r="AH136" s="7">
        <v>38</v>
      </c>
    </row>
    <row r="137" spans="1:34">
      <c r="A137" s="131"/>
      <c r="B137" s="141"/>
      <c r="C137" s="6" t="s">
        <v>14</v>
      </c>
      <c r="D137" s="24"/>
      <c r="E137" s="24"/>
      <c r="F137" s="24"/>
      <c r="G137" s="24"/>
      <c r="H137" s="24"/>
      <c r="I137" s="24"/>
      <c r="J137" s="24"/>
      <c r="K137" s="24">
        <v>18</v>
      </c>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7">
        <v>18</v>
      </c>
    </row>
    <row r="138" spans="1:34">
      <c r="A138" s="131"/>
      <c r="B138" s="141"/>
      <c r="C138" s="6" t="s">
        <v>15</v>
      </c>
      <c r="D138" s="24"/>
      <c r="E138" s="24">
        <v>279</v>
      </c>
      <c r="F138" s="24"/>
      <c r="G138" s="24"/>
      <c r="H138" s="24"/>
      <c r="I138" s="24"/>
      <c r="J138" s="24"/>
      <c r="K138" s="24">
        <v>30</v>
      </c>
      <c r="L138" s="24"/>
      <c r="M138" s="24">
        <v>35</v>
      </c>
      <c r="N138" s="24"/>
      <c r="O138" s="24">
        <v>24</v>
      </c>
      <c r="P138" s="24"/>
      <c r="Q138" s="24"/>
      <c r="R138" s="24"/>
      <c r="S138" s="24"/>
      <c r="T138" s="24"/>
      <c r="U138" s="24"/>
      <c r="V138" s="24">
        <v>63</v>
      </c>
      <c r="W138" s="24">
        <v>26</v>
      </c>
      <c r="X138" s="24"/>
      <c r="Y138" s="24"/>
      <c r="Z138" s="24">
        <v>58</v>
      </c>
      <c r="AA138" s="24"/>
      <c r="AB138" s="24"/>
      <c r="AC138" s="24"/>
      <c r="AD138" s="24">
        <v>14</v>
      </c>
      <c r="AE138" s="24"/>
      <c r="AF138" s="24"/>
      <c r="AG138" s="24"/>
      <c r="AH138" s="7">
        <v>529</v>
      </c>
    </row>
    <row r="139" spans="1:34">
      <c r="A139" s="131"/>
      <c r="B139" s="141"/>
      <c r="C139" s="6" t="s">
        <v>16</v>
      </c>
      <c r="D139" s="24"/>
      <c r="E139" s="24">
        <v>85</v>
      </c>
      <c r="F139" s="24"/>
      <c r="G139" s="24"/>
      <c r="H139" s="24"/>
      <c r="I139" s="24"/>
      <c r="J139" s="24"/>
      <c r="K139" s="24">
        <v>20</v>
      </c>
      <c r="L139" s="24"/>
      <c r="M139" s="24"/>
      <c r="N139" s="24"/>
      <c r="O139" s="24">
        <v>15</v>
      </c>
      <c r="P139" s="24"/>
      <c r="Q139" s="24"/>
      <c r="R139" s="24"/>
      <c r="S139" s="24"/>
      <c r="T139" s="24"/>
      <c r="U139" s="24"/>
      <c r="V139" s="24">
        <v>13</v>
      </c>
      <c r="W139" s="24"/>
      <c r="X139" s="24"/>
      <c r="Y139" s="24"/>
      <c r="Z139" s="24">
        <v>15</v>
      </c>
      <c r="AA139" s="24"/>
      <c r="AB139" s="24"/>
      <c r="AC139" s="24"/>
      <c r="AD139" s="24"/>
      <c r="AE139" s="24"/>
      <c r="AF139" s="24"/>
      <c r="AG139" s="24"/>
      <c r="AH139" s="7">
        <v>148</v>
      </c>
    </row>
    <row r="140" spans="1:34">
      <c r="A140" s="131"/>
      <c r="B140" s="141"/>
      <c r="C140" s="6" t="s">
        <v>18</v>
      </c>
      <c r="D140" s="24"/>
      <c r="E140" s="24"/>
      <c r="F140" s="24"/>
      <c r="G140" s="24"/>
      <c r="H140" s="24"/>
      <c r="I140" s="24"/>
      <c r="J140" s="24"/>
      <c r="K140" s="24"/>
      <c r="L140" s="24"/>
      <c r="M140" s="24"/>
      <c r="N140" s="24">
        <v>23</v>
      </c>
      <c r="O140" s="24"/>
      <c r="P140" s="24"/>
      <c r="Q140" s="24"/>
      <c r="R140" s="24"/>
      <c r="S140" s="24"/>
      <c r="T140" s="24"/>
      <c r="U140" s="24"/>
      <c r="V140" s="24"/>
      <c r="W140" s="24"/>
      <c r="X140" s="24"/>
      <c r="Y140" s="24"/>
      <c r="Z140" s="24"/>
      <c r="AA140" s="24"/>
      <c r="AB140" s="24"/>
      <c r="AC140" s="24"/>
      <c r="AD140" s="24"/>
      <c r="AE140" s="24"/>
      <c r="AF140" s="24"/>
      <c r="AG140" s="24"/>
      <c r="AH140" s="7">
        <v>23</v>
      </c>
    </row>
    <row r="141" spans="1:34">
      <c r="A141" s="131"/>
      <c r="B141" s="141"/>
      <c r="C141" s="6" t="s">
        <v>19</v>
      </c>
      <c r="D141" s="24"/>
      <c r="E141" s="24">
        <v>14</v>
      </c>
      <c r="F141" s="24"/>
      <c r="G141" s="24"/>
      <c r="H141" s="24"/>
      <c r="I141" s="24"/>
      <c r="J141" s="24"/>
      <c r="K141" s="24"/>
      <c r="L141" s="24"/>
      <c r="M141" s="24"/>
      <c r="N141" s="24"/>
      <c r="O141" s="24"/>
      <c r="P141" s="24"/>
      <c r="Q141" s="24"/>
      <c r="R141" s="24"/>
      <c r="S141" s="24"/>
      <c r="T141" s="24"/>
      <c r="U141" s="24"/>
      <c r="V141" s="24"/>
      <c r="W141" s="24">
        <v>16</v>
      </c>
      <c r="X141" s="24"/>
      <c r="Y141" s="24"/>
      <c r="Z141" s="24"/>
      <c r="AA141" s="24"/>
      <c r="AB141" s="24"/>
      <c r="AC141" s="24"/>
      <c r="AD141" s="24"/>
      <c r="AE141" s="24"/>
      <c r="AF141" s="24"/>
      <c r="AG141" s="24"/>
      <c r="AH141" s="7">
        <v>30</v>
      </c>
    </row>
    <row r="142" spans="1:34">
      <c r="A142" s="131"/>
      <c r="B142" s="141"/>
      <c r="C142" s="6" t="s">
        <v>22</v>
      </c>
      <c r="D142" s="24"/>
      <c r="E142" s="24"/>
      <c r="F142" s="24"/>
      <c r="G142" s="24"/>
      <c r="H142" s="24"/>
      <c r="I142" s="24"/>
      <c r="J142" s="24"/>
      <c r="K142" s="24"/>
      <c r="L142" s="24"/>
      <c r="M142" s="24">
        <v>15</v>
      </c>
      <c r="N142" s="24"/>
      <c r="O142" s="24"/>
      <c r="P142" s="24"/>
      <c r="Q142" s="24"/>
      <c r="R142" s="24"/>
      <c r="S142" s="24"/>
      <c r="T142" s="24"/>
      <c r="U142" s="24"/>
      <c r="V142" s="24"/>
      <c r="W142" s="24"/>
      <c r="X142" s="24"/>
      <c r="Y142" s="24"/>
      <c r="Z142" s="24"/>
      <c r="AA142" s="24"/>
      <c r="AB142" s="24"/>
      <c r="AC142" s="24"/>
      <c r="AD142" s="24"/>
      <c r="AE142" s="24"/>
      <c r="AF142" s="24"/>
      <c r="AG142" s="24"/>
      <c r="AH142" s="7">
        <v>15</v>
      </c>
    </row>
    <row r="143" spans="1:34">
      <c r="A143" s="131"/>
      <c r="B143" s="141"/>
      <c r="C143" s="6" t="s">
        <v>23</v>
      </c>
      <c r="D143" s="24"/>
      <c r="E143" s="24"/>
      <c r="F143" s="24"/>
      <c r="G143" s="24"/>
      <c r="H143" s="24"/>
      <c r="I143" s="24"/>
      <c r="J143" s="24"/>
      <c r="K143" s="24">
        <v>15</v>
      </c>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7">
        <v>15</v>
      </c>
    </row>
    <row r="144" spans="1:34">
      <c r="A144" s="131"/>
      <c r="B144" s="18" t="s">
        <v>24</v>
      </c>
      <c r="C144" s="6" t="s">
        <v>26</v>
      </c>
      <c r="D144" s="24"/>
      <c r="E144" s="24"/>
      <c r="F144" s="24"/>
      <c r="G144" s="24"/>
      <c r="H144" s="24"/>
      <c r="I144" s="24"/>
      <c r="J144" s="24"/>
      <c r="K144" s="24">
        <v>2</v>
      </c>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7">
        <v>2</v>
      </c>
    </row>
    <row r="145" spans="1:34">
      <c r="A145" s="131"/>
      <c r="B145" s="141" t="s">
        <v>31</v>
      </c>
      <c r="C145" s="6" t="s">
        <v>33</v>
      </c>
      <c r="D145" s="24"/>
      <c r="E145" s="24"/>
      <c r="F145" s="24"/>
      <c r="G145" s="24"/>
      <c r="H145" s="24"/>
      <c r="I145" s="24"/>
      <c r="J145" s="24"/>
      <c r="K145" s="24"/>
      <c r="L145" s="24"/>
      <c r="M145" s="24"/>
      <c r="N145" s="24"/>
      <c r="O145" s="24"/>
      <c r="P145" s="24"/>
      <c r="Q145" s="24"/>
      <c r="R145" s="24"/>
      <c r="S145" s="24">
        <v>11</v>
      </c>
      <c r="T145" s="24"/>
      <c r="U145" s="24"/>
      <c r="V145" s="24"/>
      <c r="W145" s="24">
        <v>13</v>
      </c>
      <c r="X145" s="24"/>
      <c r="Y145" s="24"/>
      <c r="Z145" s="24"/>
      <c r="AA145" s="24"/>
      <c r="AB145" s="24"/>
      <c r="AC145" s="24"/>
      <c r="AD145" s="24">
        <v>32</v>
      </c>
      <c r="AE145" s="24"/>
      <c r="AF145" s="24"/>
      <c r="AG145" s="24"/>
      <c r="AH145" s="7">
        <v>56</v>
      </c>
    </row>
    <row r="146" spans="1:34">
      <c r="A146" s="131"/>
      <c r="B146" s="141"/>
      <c r="C146" s="6" t="s">
        <v>34</v>
      </c>
      <c r="D146" s="24"/>
      <c r="E146" s="24"/>
      <c r="F146" s="24"/>
      <c r="G146" s="24"/>
      <c r="H146" s="24"/>
      <c r="I146" s="24"/>
      <c r="J146" s="24"/>
      <c r="K146" s="24"/>
      <c r="L146" s="24"/>
      <c r="M146" s="24"/>
      <c r="N146" s="24"/>
      <c r="O146" s="24"/>
      <c r="P146" s="24"/>
      <c r="Q146" s="24"/>
      <c r="R146" s="24"/>
      <c r="S146" s="24">
        <v>8</v>
      </c>
      <c r="T146" s="24"/>
      <c r="U146" s="24"/>
      <c r="V146" s="24"/>
      <c r="W146" s="24"/>
      <c r="X146" s="24"/>
      <c r="Y146" s="24"/>
      <c r="Z146" s="24"/>
      <c r="AA146" s="24"/>
      <c r="AB146" s="24"/>
      <c r="AC146" s="24"/>
      <c r="AD146" s="24"/>
      <c r="AE146" s="24"/>
      <c r="AF146" s="24"/>
      <c r="AG146" s="24"/>
      <c r="AH146" s="7">
        <v>8</v>
      </c>
    </row>
    <row r="147" spans="1:34">
      <c r="A147" s="131"/>
      <c r="B147" s="141"/>
      <c r="C147" s="6" t="s">
        <v>38</v>
      </c>
      <c r="D147" s="24"/>
      <c r="E147" s="24">
        <v>62</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7">
        <v>62</v>
      </c>
    </row>
    <row r="148" spans="1:34">
      <c r="A148" s="131"/>
      <c r="B148" s="141"/>
      <c r="C148" s="6" t="s">
        <v>39</v>
      </c>
      <c r="D148" s="24"/>
      <c r="E148" s="24"/>
      <c r="F148" s="24"/>
      <c r="G148" s="24"/>
      <c r="H148" s="24"/>
      <c r="I148" s="24"/>
      <c r="J148" s="24"/>
      <c r="K148" s="24"/>
      <c r="L148" s="24">
        <v>13</v>
      </c>
      <c r="M148" s="24"/>
      <c r="N148" s="24"/>
      <c r="O148" s="24"/>
      <c r="P148" s="24"/>
      <c r="Q148" s="24">
        <v>16</v>
      </c>
      <c r="R148" s="24"/>
      <c r="S148" s="24">
        <v>14</v>
      </c>
      <c r="T148" s="24"/>
      <c r="U148" s="24"/>
      <c r="V148" s="24"/>
      <c r="W148" s="24"/>
      <c r="X148" s="24"/>
      <c r="Y148" s="24"/>
      <c r="Z148" s="24"/>
      <c r="AA148" s="24"/>
      <c r="AB148" s="24"/>
      <c r="AC148" s="24"/>
      <c r="AD148" s="24"/>
      <c r="AE148" s="24"/>
      <c r="AF148" s="24">
        <v>39</v>
      </c>
      <c r="AG148" s="24"/>
      <c r="AH148" s="7">
        <v>82</v>
      </c>
    </row>
    <row r="149" spans="1:34">
      <c r="A149" s="131"/>
      <c r="B149" s="141" t="s">
        <v>41</v>
      </c>
      <c r="C149" s="6" t="s">
        <v>42</v>
      </c>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v>22</v>
      </c>
      <c r="AH149" s="7">
        <v>22</v>
      </c>
    </row>
    <row r="150" spans="1:34">
      <c r="A150" s="131"/>
      <c r="B150" s="141"/>
      <c r="C150" s="6" t="s">
        <v>43</v>
      </c>
      <c r="D150" s="24"/>
      <c r="E150" s="24">
        <v>73</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7">
        <v>73</v>
      </c>
    </row>
    <row r="151" spans="1:34">
      <c r="A151" s="131"/>
      <c r="B151" s="14" t="s">
        <v>63</v>
      </c>
      <c r="C151" s="14"/>
      <c r="D151" s="15"/>
      <c r="E151" s="15">
        <v>513</v>
      </c>
      <c r="F151" s="15"/>
      <c r="G151" s="15"/>
      <c r="H151" s="15"/>
      <c r="I151" s="15"/>
      <c r="J151" s="15"/>
      <c r="K151" s="15">
        <v>120</v>
      </c>
      <c r="L151" s="15">
        <v>13</v>
      </c>
      <c r="M151" s="15">
        <v>50</v>
      </c>
      <c r="N151" s="15">
        <v>23</v>
      </c>
      <c r="O151" s="15">
        <v>39</v>
      </c>
      <c r="P151" s="15">
        <v>38</v>
      </c>
      <c r="Q151" s="15">
        <v>16</v>
      </c>
      <c r="R151" s="15"/>
      <c r="S151" s="15">
        <v>33</v>
      </c>
      <c r="T151" s="15"/>
      <c r="U151" s="15"/>
      <c r="V151" s="15">
        <v>76</v>
      </c>
      <c r="W151" s="15">
        <v>55</v>
      </c>
      <c r="X151" s="15"/>
      <c r="Y151" s="15"/>
      <c r="Z151" s="15">
        <v>73</v>
      </c>
      <c r="AA151" s="15"/>
      <c r="AB151" s="15"/>
      <c r="AC151" s="15"/>
      <c r="AD151" s="15">
        <v>46</v>
      </c>
      <c r="AE151" s="15"/>
      <c r="AF151" s="15">
        <v>39</v>
      </c>
      <c r="AG151" s="15">
        <v>22</v>
      </c>
      <c r="AH151" s="15">
        <v>1156</v>
      </c>
    </row>
    <row r="152" spans="1:34">
      <c r="A152" s="131" t="s">
        <v>64</v>
      </c>
      <c r="B152" s="141" t="s">
        <v>4</v>
      </c>
      <c r="C152" s="6" t="s">
        <v>15</v>
      </c>
      <c r="D152" s="24"/>
      <c r="E152" s="24"/>
      <c r="F152" s="24"/>
      <c r="G152" s="24"/>
      <c r="H152" s="24"/>
      <c r="I152" s="24"/>
      <c r="J152" s="24"/>
      <c r="K152" s="24"/>
      <c r="L152" s="24"/>
      <c r="M152" s="24">
        <v>34</v>
      </c>
      <c r="N152" s="24">
        <v>25</v>
      </c>
      <c r="O152" s="24"/>
      <c r="P152" s="24"/>
      <c r="Q152" s="24"/>
      <c r="R152" s="24"/>
      <c r="S152" s="24"/>
      <c r="T152" s="24"/>
      <c r="U152" s="24"/>
      <c r="V152" s="24">
        <v>15</v>
      </c>
      <c r="W152" s="24">
        <v>46</v>
      </c>
      <c r="X152" s="24"/>
      <c r="Y152" s="24"/>
      <c r="Z152" s="24"/>
      <c r="AA152" s="24"/>
      <c r="AB152" s="24"/>
      <c r="AC152" s="24"/>
      <c r="AD152" s="24"/>
      <c r="AE152" s="24"/>
      <c r="AF152" s="24"/>
      <c r="AG152" s="24"/>
      <c r="AH152" s="7">
        <v>120</v>
      </c>
    </row>
    <row r="153" spans="1:34">
      <c r="A153" s="131"/>
      <c r="B153" s="141"/>
      <c r="C153" s="6" t="s">
        <v>16</v>
      </c>
      <c r="D153" s="24"/>
      <c r="E153" s="24">
        <v>17</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7">
        <v>17</v>
      </c>
    </row>
    <row r="154" spans="1:34">
      <c r="A154" s="131"/>
      <c r="B154" s="141"/>
      <c r="C154" s="6" t="s">
        <v>23</v>
      </c>
      <c r="D154" s="24"/>
      <c r="E154" s="24"/>
      <c r="F154" s="24"/>
      <c r="G154" s="24"/>
      <c r="H154" s="24"/>
      <c r="I154" s="24"/>
      <c r="J154" s="24"/>
      <c r="K154" s="24"/>
      <c r="L154" s="24"/>
      <c r="M154" s="24">
        <v>27</v>
      </c>
      <c r="N154" s="24"/>
      <c r="O154" s="24"/>
      <c r="P154" s="24"/>
      <c r="Q154" s="24"/>
      <c r="R154" s="24"/>
      <c r="S154" s="24"/>
      <c r="T154" s="24"/>
      <c r="U154" s="24"/>
      <c r="V154" s="24"/>
      <c r="W154" s="24"/>
      <c r="X154" s="24"/>
      <c r="Y154" s="24"/>
      <c r="Z154" s="24"/>
      <c r="AA154" s="24"/>
      <c r="AB154" s="24"/>
      <c r="AC154" s="24"/>
      <c r="AD154" s="24"/>
      <c r="AE154" s="24"/>
      <c r="AF154" s="24"/>
      <c r="AG154" s="24"/>
      <c r="AH154" s="7">
        <v>27</v>
      </c>
    </row>
    <row r="155" spans="1:34">
      <c r="A155" s="131"/>
      <c r="B155" s="141" t="s">
        <v>41</v>
      </c>
      <c r="C155" s="6" t="s">
        <v>42</v>
      </c>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v>12</v>
      </c>
      <c r="AH155" s="7">
        <v>12</v>
      </c>
    </row>
    <row r="156" spans="1:34">
      <c r="A156" s="131"/>
      <c r="B156" s="141"/>
      <c r="C156" s="6" t="s">
        <v>43</v>
      </c>
      <c r="D156" s="24"/>
      <c r="E156" s="24">
        <v>12</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7">
        <v>12</v>
      </c>
    </row>
    <row r="157" spans="1:34">
      <c r="A157" s="131"/>
      <c r="B157" s="14" t="s">
        <v>65</v>
      </c>
      <c r="C157" s="14"/>
      <c r="D157" s="15"/>
      <c r="E157" s="15">
        <v>29</v>
      </c>
      <c r="F157" s="15"/>
      <c r="G157" s="15"/>
      <c r="H157" s="15"/>
      <c r="I157" s="15"/>
      <c r="J157" s="15"/>
      <c r="K157" s="15"/>
      <c r="L157" s="15"/>
      <c r="M157" s="15">
        <v>61</v>
      </c>
      <c r="N157" s="15">
        <v>25</v>
      </c>
      <c r="O157" s="15"/>
      <c r="P157" s="15"/>
      <c r="Q157" s="15"/>
      <c r="R157" s="15"/>
      <c r="S157" s="15"/>
      <c r="T157" s="15"/>
      <c r="U157" s="15"/>
      <c r="V157" s="15">
        <v>15</v>
      </c>
      <c r="W157" s="15">
        <v>46</v>
      </c>
      <c r="X157" s="15"/>
      <c r="Y157" s="15"/>
      <c r="Z157" s="15"/>
      <c r="AA157" s="15"/>
      <c r="AB157" s="15"/>
      <c r="AC157" s="15"/>
      <c r="AD157" s="15"/>
      <c r="AE157" s="15"/>
      <c r="AF157" s="15"/>
      <c r="AG157" s="15">
        <v>12</v>
      </c>
      <c r="AH157" s="15">
        <v>188</v>
      </c>
    </row>
    <row r="158" spans="1:34">
      <c r="A158" s="131" t="s">
        <v>66</v>
      </c>
      <c r="B158" s="141" t="s">
        <v>4</v>
      </c>
      <c r="C158" s="6" t="s">
        <v>13</v>
      </c>
      <c r="D158" s="24"/>
      <c r="E158" s="24">
        <v>11</v>
      </c>
      <c r="F158" s="24"/>
      <c r="G158" s="24"/>
      <c r="H158" s="24"/>
      <c r="I158" s="24"/>
      <c r="J158" s="24"/>
      <c r="K158" s="24">
        <v>12</v>
      </c>
      <c r="L158" s="24"/>
      <c r="M158" s="24"/>
      <c r="N158" s="24"/>
      <c r="O158" s="24"/>
      <c r="P158" s="24"/>
      <c r="Q158" s="24"/>
      <c r="R158" s="24"/>
      <c r="S158" s="24"/>
      <c r="T158" s="24"/>
      <c r="U158" s="24"/>
      <c r="V158" s="24"/>
      <c r="W158" s="24"/>
      <c r="X158" s="24"/>
      <c r="Y158" s="24"/>
      <c r="Z158" s="24"/>
      <c r="AA158" s="24"/>
      <c r="AB158" s="24"/>
      <c r="AC158" s="24"/>
      <c r="AD158" s="24"/>
      <c r="AE158" s="24"/>
      <c r="AF158" s="24">
        <v>26</v>
      </c>
      <c r="AG158" s="24">
        <v>1</v>
      </c>
      <c r="AH158" s="7">
        <v>50</v>
      </c>
    </row>
    <row r="159" spans="1:34">
      <c r="A159" s="131"/>
      <c r="B159" s="141"/>
      <c r="C159" s="6" t="s">
        <v>15</v>
      </c>
      <c r="D159" s="24"/>
      <c r="E159" s="24">
        <v>141</v>
      </c>
      <c r="F159" s="24"/>
      <c r="G159" s="24"/>
      <c r="H159" s="24"/>
      <c r="I159" s="24"/>
      <c r="J159" s="24"/>
      <c r="K159" s="24">
        <v>105</v>
      </c>
      <c r="L159" s="24"/>
      <c r="M159" s="24"/>
      <c r="N159" s="24"/>
      <c r="O159" s="24"/>
      <c r="P159" s="24"/>
      <c r="Q159" s="24"/>
      <c r="R159" s="24"/>
      <c r="S159" s="24"/>
      <c r="T159" s="24"/>
      <c r="U159" s="24"/>
      <c r="V159" s="24">
        <v>37</v>
      </c>
      <c r="W159" s="24"/>
      <c r="X159" s="24"/>
      <c r="Y159" s="24"/>
      <c r="Z159" s="24"/>
      <c r="AA159" s="24"/>
      <c r="AB159" s="24">
        <v>78</v>
      </c>
      <c r="AC159" s="24"/>
      <c r="AD159" s="24"/>
      <c r="AE159" s="24"/>
      <c r="AF159" s="24"/>
      <c r="AG159" s="24"/>
      <c r="AH159" s="7">
        <v>361</v>
      </c>
    </row>
    <row r="160" spans="1:34">
      <c r="A160" s="131"/>
      <c r="B160" s="141"/>
      <c r="C160" s="6" t="s">
        <v>16</v>
      </c>
      <c r="D160" s="24"/>
      <c r="E160" s="24">
        <v>17</v>
      </c>
      <c r="F160" s="24"/>
      <c r="G160" s="24"/>
      <c r="H160" s="24"/>
      <c r="I160" s="24"/>
      <c r="J160" s="24"/>
      <c r="K160" s="24"/>
      <c r="L160" s="24"/>
      <c r="M160" s="24"/>
      <c r="N160" s="24"/>
      <c r="O160" s="24"/>
      <c r="P160" s="24"/>
      <c r="Q160" s="24"/>
      <c r="R160" s="24"/>
      <c r="S160" s="24"/>
      <c r="T160" s="24"/>
      <c r="U160" s="24"/>
      <c r="V160" s="24"/>
      <c r="W160" s="24"/>
      <c r="X160" s="24"/>
      <c r="Y160" s="24"/>
      <c r="Z160" s="24"/>
      <c r="AA160" s="24"/>
      <c r="AB160" s="24">
        <v>31</v>
      </c>
      <c r="AC160" s="24"/>
      <c r="AD160" s="24"/>
      <c r="AE160" s="24"/>
      <c r="AF160" s="24"/>
      <c r="AG160" s="24"/>
      <c r="AH160" s="7">
        <v>48</v>
      </c>
    </row>
    <row r="161" spans="1:34">
      <c r="A161" s="131"/>
      <c r="B161" s="18" t="s">
        <v>31</v>
      </c>
      <c r="C161" s="6" t="s">
        <v>39</v>
      </c>
      <c r="D161" s="24"/>
      <c r="E161" s="24">
        <v>15</v>
      </c>
      <c r="F161" s="24"/>
      <c r="G161" s="24">
        <v>19</v>
      </c>
      <c r="H161" s="24"/>
      <c r="I161" s="24"/>
      <c r="J161" s="24"/>
      <c r="K161" s="24">
        <v>16</v>
      </c>
      <c r="L161" s="24"/>
      <c r="M161" s="24"/>
      <c r="N161" s="24"/>
      <c r="O161" s="24"/>
      <c r="P161" s="24"/>
      <c r="Q161" s="24"/>
      <c r="R161" s="24"/>
      <c r="S161" s="24"/>
      <c r="T161" s="24"/>
      <c r="U161" s="24"/>
      <c r="V161" s="24"/>
      <c r="W161" s="24"/>
      <c r="X161" s="24"/>
      <c r="Y161" s="24"/>
      <c r="Z161" s="24"/>
      <c r="AA161" s="24"/>
      <c r="AB161" s="24"/>
      <c r="AC161" s="24"/>
      <c r="AD161" s="24"/>
      <c r="AE161" s="24"/>
      <c r="AF161" s="24">
        <v>50</v>
      </c>
      <c r="AG161" s="24"/>
      <c r="AH161" s="7">
        <v>100</v>
      </c>
    </row>
    <row r="162" spans="1:34">
      <c r="A162" s="131"/>
      <c r="B162" s="18" t="s">
        <v>41</v>
      </c>
      <c r="C162" s="6" t="s">
        <v>42</v>
      </c>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v>8</v>
      </c>
      <c r="AH162" s="7">
        <v>8</v>
      </c>
    </row>
    <row r="163" spans="1:34">
      <c r="A163" s="131"/>
      <c r="B163" s="14" t="s">
        <v>67</v>
      </c>
      <c r="C163" s="14"/>
      <c r="D163" s="15"/>
      <c r="E163" s="15">
        <v>184</v>
      </c>
      <c r="F163" s="15"/>
      <c r="G163" s="15">
        <v>19</v>
      </c>
      <c r="H163" s="15"/>
      <c r="I163" s="15"/>
      <c r="J163" s="15"/>
      <c r="K163" s="15">
        <v>133</v>
      </c>
      <c r="L163" s="15"/>
      <c r="M163" s="15"/>
      <c r="N163" s="15"/>
      <c r="O163" s="15"/>
      <c r="P163" s="15"/>
      <c r="Q163" s="15"/>
      <c r="R163" s="15"/>
      <c r="S163" s="15"/>
      <c r="T163" s="15"/>
      <c r="U163" s="15"/>
      <c r="V163" s="15">
        <v>37</v>
      </c>
      <c r="W163" s="15"/>
      <c r="X163" s="15"/>
      <c r="Y163" s="15"/>
      <c r="Z163" s="15"/>
      <c r="AA163" s="15"/>
      <c r="AB163" s="15">
        <v>109</v>
      </c>
      <c r="AC163" s="15"/>
      <c r="AD163" s="15"/>
      <c r="AE163" s="15"/>
      <c r="AF163" s="15">
        <v>76</v>
      </c>
      <c r="AG163" s="15">
        <v>9</v>
      </c>
      <c r="AH163" s="15">
        <v>567</v>
      </c>
    </row>
    <row r="164" spans="1:34">
      <c r="A164" s="131" t="s">
        <v>68</v>
      </c>
      <c r="B164" s="131" t="s">
        <v>4</v>
      </c>
      <c r="C164" s="6" t="s">
        <v>5</v>
      </c>
      <c r="D164" s="24"/>
      <c r="E164" s="24"/>
      <c r="F164" s="24"/>
      <c r="G164" s="24"/>
      <c r="H164" s="24"/>
      <c r="I164" s="24"/>
      <c r="J164" s="24"/>
      <c r="K164" s="24"/>
      <c r="L164" s="24"/>
      <c r="M164" s="24"/>
      <c r="N164" s="24"/>
      <c r="O164" s="24"/>
      <c r="P164" s="24"/>
      <c r="Q164" s="24">
        <v>4</v>
      </c>
      <c r="R164" s="24"/>
      <c r="S164" s="24"/>
      <c r="T164" s="24"/>
      <c r="U164" s="24"/>
      <c r="V164" s="24"/>
      <c r="W164" s="24"/>
      <c r="X164" s="24"/>
      <c r="Y164" s="24"/>
      <c r="Z164" s="24"/>
      <c r="AA164" s="24"/>
      <c r="AB164" s="24"/>
      <c r="AC164" s="24"/>
      <c r="AD164" s="24"/>
      <c r="AE164" s="24"/>
      <c r="AF164" s="24"/>
      <c r="AG164" s="24"/>
      <c r="AH164" s="7">
        <v>4</v>
      </c>
    </row>
    <row r="165" spans="1:34">
      <c r="A165" s="131"/>
      <c r="B165" s="131"/>
      <c r="C165" s="6" t="s">
        <v>6</v>
      </c>
      <c r="D165" s="24"/>
      <c r="E165" s="24"/>
      <c r="F165" s="24"/>
      <c r="G165" s="24"/>
      <c r="H165" s="24"/>
      <c r="I165" s="24"/>
      <c r="J165" s="24"/>
      <c r="K165" s="24"/>
      <c r="L165" s="24"/>
      <c r="M165" s="24"/>
      <c r="N165" s="24"/>
      <c r="O165" s="24"/>
      <c r="P165" s="24"/>
      <c r="Q165" s="24">
        <v>253</v>
      </c>
      <c r="R165" s="24"/>
      <c r="S165" s="24"/>
      <c r="T165" s="24"/>
      <c r="U165" s="24"/>
      <c r="V165" s="24"/>
      <c r="W165" s="24"/>
      <c r="X165" s="24"/>
      <c r="Y165" s="24"/>
      <c r="Z165" s="24"/>
      <c r="AA165" s="24"/>
      <c r="AB165" s="24"/>
      <c r="AC165" s="24"/>
      <c r="AD165" s="24"/>
      <c r="AE165" s="24"/>
      <c r="AF165" s="24"/>
      <c r="AG165" s="24"/>
      <c r="AH165" s="7">
        <v>253</v>
      </c>
    </row>
    <row r="166" spans="1:34">
      <c r="A166" s="131"/>
      <c r="B166" s="131"/>
      <c r="C166" s="6" t="s">
        <v>7</v>
      </c>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v>89</v>
      </c>
      <c r="AC166" s="24"/>
      <c r="AD166" s="24"/>
      <c r="AE166" s="24"/>
      <c r="AF166" s="24"/>
      <c r="AG166" s="24"/>
      <c r="AH166" s="7">
        <v>89</v>
      </c>
    </row>
    <row r="167" spans="1:34">
      <c r="A167" s="131"/>
      <c r="B167" s="131"/>
      <c r="C167" s="6" t="s">
        <v>8</v>
      </c>
      <c r="D167" s="24"/>
      <c r="E167" s="24">
        <v>13</v>
      </c>
      <c r="F167" s="24"/>
      <c r="G167" s="24"/>
      <c r="H167" s="24">
        <v>126</v>
      </c>
      <c r="I167" s="24"/>
      <c r="J167" s="24"/>
      <c r="K167" s="24"/>
      <c r="L167" s="24"/>
      <c r="M167" s="24"/>
      <c r="N167" s="24"/>
      <c r="O167" s="24"/>
      <c r="P167" s="24"/>
      <c r="Q167" s="24"/>
      <c r="R167" s="24">
        <v>475</v>
      </c>
      <c r="S167" s="24"/>
      <c r="T167" s="24"/>
      <c r="U167" s="24"/>
      <c r="V167" s="24">
        <v>26</v>
      </c>
      <c r="W167" s="24"/>
      <c r="X167" s="24"/>
      <c r="Y167" s="24"/>
      <c r="Z167" s="24"/>
      <c r="AA167" s="24"/>
      <c r="AB167" s="24">
        <v>61</v>
      </c>
      <c r="AC167" s="24"/>
      <c r="AD167" s="24"/>
      <c r="AE167" s="24"/>
      <c r="AF167" s="24"/>
      <c r="AG167" s="24"/>
      <c r="AH167" s="7">
        <v>701</v>
      </c>
    </row>
    <row r="168" spans="1:34">
      <c r="A168" s="131"/>
      <c r="B168" s="131"/>
      <c r="C168" s="6" t="s">
        <v>9</v>
      </c>
      <c r="D168" s="24"/>
      <c r="E168" s="24"/>
      <c r="F168" s="24"/>
      <c r="G168" s="24"/>
      <c r="H168" s="24">
        <v>40</v>
      </c>
      <c r="I168" s="24"/>
      <c r="J168" s="24"/>
      <c r="K168" s="24"/>
      <c r="L168" s="24"/>
      <c r="M168" s="24"/>
      <c r="N168" s="24"/>
      <c r="O168" s="24"/>
      <c r="P168" s="24"/>
      <c r="Q168" s="24"/>
      <c r="R168" s="24">
        <v>25</v>
      </c>
      <c r="S168" s="24"/>
      <c r="T168" s="24"/>
      <c r="U168" s="24"/>
      <c r="V168" s="24">
        <v>14</v>
      </c>
      <c r="W168" s="24"/>
      <c r="X168" s="24"/>
      <c r="Y168" s="24"/>
      <c r="Z168" s="24"/>
      <c r="AA168" s="24"/>
      <c r="AB168" s="24"/>
      <c r="AC168" s="24"/>
      <c r="AD168" s="24"/>
      <c r="AE168" s="24"/>
      <c r="AF168" s="24"/>
      <c r="AG168" s="24"/>
      <c r="AH168" s="7">
        <v>79</v>
      </c>
    </row>
    <row r="169" spans="1:34">
      <c r="A169" s="131"/>
      <c r="B169" s="131"/>
      <c r="C169" s="6" t="s">
        <v>10</v>
      </c>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v>18</v>
      </c>
      <c r="AC169" s="24"/>
      <c r="AD169" s="24"/>
      <c r="AE169" s="24"/>
      <c r="AF169" s="24"/>
      <c r="AG169" s="24"/>
      <c r="AH169" s="7">
        <v>18</v>
      </c>
    </row>
    <row r="170" spans="1:34">
      <c r="A170" s="131"/>
      <c r="B170" s="131"/>
      <c r="C170" s="6" t="s">
        <v>11</v>
      </c>
      <c r="D170" s="24"/>
      <c r="E170" s="24"/>
      <c r="F170" s="24"/>
      <c r="G170" s="24"/>
      <c r="H170" s="24">
        <v>79</v>
      </c>
      <c r="I170" s="24"/>
      <c r="J170" s="24"/>
      <c r="K170" s="24"/>
      <c r="L170" s="24"/>
      <c r="M170" s="24"/>
      <c r="N170" s="24"/>
      <c r="O170" s="24"/>
      <c r="P170" s="24"/>
      <c r="Q170" s="24"/>
      <c r="R170" s="24">
        <v>68</v>
      </c>
      <c r="S170" s="24"/>
      <c r="T170" s="24"/>
      <c r="U170" s="24"/>
      <c r="V170" s="24"/>
      <c r="W170" s="24"/>
      <c r="X170" s="24"/>
      <c r="Y170" s="24"/>
      <c r="Z170" s="24"/>
      <c r="AA170" s="24"/>
      <c r="AB170" s="24">
        <v>37</v>
      </c>
      <c r="AC170" s="24"/>
      <c r="AD170" s="24"/>
      <c r="AE170" s="24"/>
      <c r="AF170" s="24"/>
      <c r="AG170" s="24"/>
      <c r="AH170" s="7">
        <v>184</v>
      </c>
    </row>
    <row r="171" spans="1:34">
      <c r="A171" s="131"/>
      <c r="B171" s="131"/>
      <c r="C171" s="6" t="s">
        <v>12</v>
      </c>
      <c r="D171" s="24"/>
      <c r="E171" s="24"/>
      <c r="F171" s="24"/>
      <c r="G171" s="24"/>
      <c r="H171" s="24"/>
      <c r="I171" s="24"/>
      <c r="J171" s="24"/>
      <c r="K171" s="24"/>
      <c r="L171" s="24"/>
      <c r="M171" s="24"/>
      <c r="N171" s="24"/>
      <c r="O171" s="24"/>
      <c r="P171" s="24">
        <v>111</v>
      </c>
      <c r="Q171" s="24"/>
      <c r="R171" s="24"/>
      <c r="S171" s="24"/>
      <c r="T171" s="24"/>
      <c r="U171" s="24"/>
      <c r="V171" s="24"/>
      <c r="W171" s="24"/>
      <c r="X171" s="24"/>
      <c r="Y171" s="24"/>
      <c r="Z171" s="24"/>
      <c r="AA171" s="24"/>
      <c r="AB171" s="24"/>
      <c r="AC171" s="24"/>
      <c r="AD171" s="24"/>
      <c r="AE171" s="24"/>
      <c r="AF171" s="24"/>
      <c r="AG171" s="24"/>
      <c r="AH171" s="7">
        <v>111</v>
      </c>
    </row>
    <row r="172" spans="1:34">
      <c r="A172" s="131"/>
      <c r="B172" s="131"/>
      <c r="C172" s="6" t="s">
        <v>13</v>
      </c>
      <c r="D172" s="24"/>
      <c r="E172" s="24"/>
      <c r="F172" s="24"/>
      <c r="G172" s="24"/>
      <c r="H172" s="24"/>
      <c r="I172" s="24"/>
      <c r="J172" s="24"/>
      <c r="K172" s="24">
        <v>8</v>
      </c>
      <c r="L172" s="24"/>
      <c r="M172" s="24"/>
      <c r="N172" s="24"/>
      <c r="O172" s="24"/>
      <c r="P172" s="24"/>
      <c r="Q172" s="24">
        <v>15</v>
      </c>
      <c r="R172" s="24"/>
      <c r="S172" s="24"/>
      <c r="T172" s="24"/>
      <c r="U172" s="24"/>
      <c r="V172" s="24"/>
      <c r="W172" s="24"/>
      <c r="X172" s="24"/>
      <c r="Y172" s="24"/>
      <c r="Z172" s="24"/>
      <c r="AA172" s="24"/>
      <c r="AB172" s="24"/>
      <c r="AC172" s="24"/>
      <c r="AD172" s="24"/>
      <c r="AE172" s="24"/>
      <c r="AF172" s="24">
        <v>47</v>
      </c>
      <c r="AG172" s="24">
        <v>7</v>
      </c>
      <c r="AH172" s="7">
        <v>77</v>
      </c>
    </row>
    <row r="173" spans="1:34">
      <c r="A173" s="131"/>
      <c r="B173" s="131"/>
      <c r="C173" s="6" t="s">
        <v>15</v>
      </c>
      <c r="D173" s="24"/>
      <c r="E173" s="24">
        <v>436</v>
      </c>
      <c r="F173" s="24"/>
      <c r="G173" s="24"/>
      <c r="H173" s="24"/>
      <c r="I173" s="24"/>
      <c r="J173" s="24"/>
      <c r="K173" s="24">
        <v>450</v>
      </c>
      <c r="L173" s="24"/>
      <c r="M173" s="24">
        <v>138</v>
      </c>
      <c r="N173" s="24">
        <v>125</v>
      </c>
      <c r="O173" s="24">
        <v>197</v>
      </c>
      <c r="P173" s="24"/>
      <c r="Q173" s="24"/>
      <c r="R173" s="24"/>
      <c r="S173" s="24">
        <v>71</v>
      </c>
      <c r="T173" s="24"/>
      <c r="U173" s="24"/>
      <c r="V173" s="24">
        <v>374</v>
      </c>
      <c r="W173" s="24">
        <v>95</v>
      </c>
      <c r="X173" s="24"/>
      <c r="Y173" s="24"/>
      <c r="Z173" s="24">
        <v>64</v>
      </c>
      <c r="AA173" s="24"/>
      <c r="AB173" s="24">
        <v>523</v>
      </c>
      <c r="AC173" s="24"/>
      <c r="AD173" s="24">
        <v>97</v>
      </c>
      <c r="AE173" s="24"/>
      <c r="AF173" s="24"/>
      <c r="AG173" s="24"/>
      <c r="AH173" s="7">
        <v>2570</v>
      </c>
    </row>
    <row r="174" spans="1:34">
      <c r="A174" s="131"/>
      <c r="B174" s="131"/>
      <c r="C174" s="6" t="s">
        <v>16</v>
      </c>
      <c r="D174" s="24"/>
      <c r="E174" s="24">
        <v>53</v>
      </c>
      <c r="F174" s="24"/>
      <c r="G174" s="24"/>
      <c r="H174" s="24"/>
      <c r="I174" s="24"/>
      <c r="J174" s="24"/>
      <c r="K174" s="24">
        <v>49</v>
      </c>
      <c r="L174" s="24"/>
      <c r="M174" s="24"/>
      <c r="N174" s="24">
        <v>19</v>
      </c>
      <c r="O174" s="24">
        <v>16</v>
      </c>
      <c r="P174" s="24"/>
      <c r="Q174" s="24"/>
      <c r="R174" s="24"/>
      <c r="S174" s="24">
        <v>18</v>
      </c>
      <c r="T174" s="24"/>
      <c r="U174" s="24"/>
      <c r="V174" s="24"/>
      <c r="W174" s="24"/>
      <c r="X174" s="24"/>
      <c r="Y174" s="24"/>
      <c r="Z174" s="24"/>
      <c r="AA174" s="24"/>
      <c r="AB174" s="24">
        <v>128</v>
      </c>
      <c r="AC174" s="24"/>
      <c r="AD174" s="24">
        <v>16</v>
      </c>
      <c r="AE174" s="24"/>
      <c r="AF174" s="24"/>
      <c r="AG174" s="24"/>
      <c r="AH174" s="7">
        <v>299</v>
      </c>
    </row>
    <row r="175" spans="1:34">
      <c r="A175" s="131"/>
      <c r="B175" s="131"/>
      <c r="C175" s="6" t="s">
        <v>22</v>
      </c>
      <c r="D175" s="24"/>
      <c r="E175" s="24"/>
      <c r="F175" s="24"/>
      <c r="G175" s="24"/>
      <c r="H175" s="24"/>
      <c r="I175" s="24"/>
      <c r="J175" s="24"/>
      <c r="K175" s="24"/>
      <c r="L175" s="24"/>
      <c r="M175" s="24">
        <v>48</v>
      </c>
      <c r="N175" s="24"/>
      <c r="O175" s="24"/>
      <c r="P175" s="24"/>
      <c r="Q175" s="24"/>
      <c r="R175" s="24"/>
      <c r="S175" s="24"/>
      <c r="T175" s="24"/>
      <c r="U175" s="24"/>
      <c r="V175" s="24"/>
      <c r="W175" s="24"/>
      <c r="X175" s="24"/>
      <c r="Y175" s="24"/>
      <c r="Z175" s="24"/>
      <c r="AA175" s="24"/>
      <c r="AB175" s="24">
        <v>51</v>
      </c>
      <c r="AC175" s="24"/>
      <c r="AD175" s="24"/>
      <c r="AE175" s="24"/>
      <c r="AF175" s="24"/>
      <c r="AG175" s="24"/>
      <c r="AH175" s="7">
        <v>99</v>
      </c>
    </row>
    <row r="176" spans="1:34">
      <c r="A176" s="131"/>
      <c r="B176" s="131"/>
      <c r="C176" s="6" t="s">
        <v>23</v>
      </c>
      <c r="D176" s="24"/>
      <c r="E176" s="24"/>
      <c r="F176" s="24"/>
      <c r="G176" s="24"/>
      <c r="H176" s="24"/>
      <c r="I176" s="24"/>
      <c r="J176" s="24"/>
      <c r="K176" s="24"/>
      <c r="L176" s="24"/>
      <c r="M176" s="24">
        <v>25</v>
      </c>
      <c r="N176" s="24"/>
      <c r="O176" s="24"/>
      <c r="P176" s="24"/>
      <c r="Q176" s="24"/>
      <c r="R176" s="24"/>
      <c r="S176" s="24"/>
      <c r="T176" s="24"/>
      <c r="U176" s="24"/>
      <c r="V176" s="24"/>
      <c r="W176" s="24"/>
      <c r="X176" s="24"/>
      <c r="Y176" s="24"/>
      <c r="Z176" s="24"/>
      <c r="AA176" s="24"/>
      <c r="AB176" s="24">
        <v>77</v>
      </c>
      <c r="AC176" s="24"/>
      <c r="AD176" s="24"/>
      <c r="AE176" s="24"/>
      <c r="AF176" s="24"/>
      <c r="AG176" s="24"/>
      <c r="AH176" s="7">
        <v>102</v>
      </c>
    </row>
    <row r="177" spans="1:34">
      <c r="A177" s="131"/>
      <c r="B177" s="131"/>
      <c r="C177" s="6" t="s">
        <v>21</v>
      </c>
      <c r="D177" s="24"/>
      <c r="E177" s="24"/>
      <c r="F177" s="24"/>
      <c r="G177" s="24"/>
      <c r="H177" s="24"/>
      <c r="I177" s="24"/>
      <c r="J177" s="24"/>
      <c r="K177" s="24"/>
      <c r="L177" s="24"/>
      <c r="M177" s="24"/>
      <c r="N177" s="24">
        <v>15</v>
      </c>
      <c r="O177" s="24"/>
      <c r="P177" s="24"/>
      <c r="Q177" s="24"/>
      <c r="R177" s="24"/>
      <c r="S177" s="24"/>
      <c r="T177" s="24"/>
      <c r="U177" s="24"/>
      <c r="V177" s="24"/>
      <c r="W177" s="24"/>
      <c r="X177" s="24"/>
      <c r="Y177" s="24"/>
      <c r="Z177" s="24"/>
      <c r="AA177" s="24"/>
      <c r="AB177" s="24"/>
      <c r="AC177" s="24"/>
      <c r="AD177" s="24"/>
      <c r="AE177" s="24"/>
      <c r="AF177" s="24"/>
      <c r="AG177" s="24"/>
      <c r="AH177" s="7">
        <v>15</v>
      </c>
    </row>
    <row r="178" spans="1:34">
      <c r="A178" s="131"/>
      <c r="B178" s="18" t="s">
        <v>24</v>
      </c>
      <c r="C178" s="6" t="s">
        <v>25</v>
      </c>
      <c r="D178" s="24"/>
      <c r="E178" s="24">
        <v>3</v>
      </c>
      <c r="F178" s="24"/>
      <c r="G178" s="24"/>
      <c r="H178" s="24"/>
      <c r="I178" s="24"/>
      <c r="J178" s="24"/>
      <c r="K178" s="24">
        <v>13</v>
      </c>
      <c r="L178" s="24"/>
      <c r="M178" s="24"/>
      <c r="N178" s="24"/>
      <c r="O178" s="24"/>
      <c r="P178" s="24">
        <v>1</v>
      </c>
      <c r="Q178" s="24">
        <v>2</v>
      </c>
      <c r="R178" s="24"/>
      <c r="S178" s="24"/>
      <c r="T178" s="24"/>
      <c r="U178" s="24"/>
      <c r="V178" s="24"/>
      <c r="W178" s="24"/>
      <c r="X178" s="24"/>
      <c r="Y178" s="24"/>
      <c r="Z178" s="24"/>
      <c r="AA178" s="24"/>
      <c r="AB178" s="24">
        <v>1</v>
      </c>
      <c r="AC178" s="24"/>
      <c r="AD178" s="24"/>
      <c r="AE178" s="24"/>
      <c r="AF178" s="24">
        <v>43</v>
      </c>
      <c r="AG178" s="24">
        <v>17</v>
      </c>
      <c r="AH178" s="7">
        <v>80</v>
      </c>
    </row>
    <row r="179" spans="1:34">
      <c r="A179" s="131"/>
      <c r="B179" s="131" t="s">
        <v>31</v>
      </c>
      <c r="C179" s="6" t="s">
        <v>33</v>
      </c>
      <c r="D179" s="24"/>
      <c r="E179" s="24"/>
      <c r="F179" s="24"/>
      <c r="G179" s="24"/>
      <c r="H179" s="24"/>
      <c r="I179" s="24"/>
      <c r="J179" s="24"/>
      <c r="K179" s="24"/>
      <c r="L179" s="24"/>
      <c r="M179" s="24"/>
      <c r="N179" s="24"/>
      <c r="O179" s="24"/>
      <c r="P179" s="24"/>
      <c r="Q179" s="24">
        <v>23</v>
      </c>
      <c r="R179" s="24"/>
      <c r="S179" s="24"/>
      <c r="T179" s="24"/>
      <c r="U179" s="24"/>
      <c r="V179" s="24"/>
      <c r="W179" s="24"/>
      <c r="X179" s="24"/>
      <c r="Y179" s="24"/>
      <c r="Z179" s="24"/>
      <c r="AA179" s="24"/>
      <c r="AB179" s="24"/>
      <c r="AC179" s="24"/>
      <c r="AD179" s="24"/>
      <c r="AE179" s="24"/>
      <c r="AF179" s="24"/>
      <c r="AG179" s="24"/>
      <c r="AH179" s="7">
        <v>23</v>
      </c>
    </row>
    <row r="180" spans="1:34">
      <c r="A180" s="131"/>
      <c r="B180" s="131"/>
      <c r="C180" s="6" t="s">
        <v>35</v>
      </c>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v>84</v>
      </c>
      <c r="AC180" s="24"/>
      <c r="AD180" s="24">
        <v>38</v>
      </c>
      <c r="AE180" s="24"/>
      <c r="AF180" s="24"/>
      <c r="AG180" s="24"/>
      <c r="AH180" s="7">
        <v>122</v>
      </c>
    </row>
    <row r="181" spans="1:34">
      <c r="A181" s="131"/>
      <c r="B181" s="131"/>
      <c r="C181" s="6" t="s">
        <v>36</v>
      </c>
      <c r="D181" s="24"/>
      <c r="E181" s="24"/>
      <c r="F181" s="24"/>
      <c r="G181" s="24"/>
      <c r="H181" s="24"/>
      <c r="I181" s="24"/>
      <c r="J181" s="24">
        <v>16</v>
      </c>
      <c r="K181" s="24"/>
      <c r="L181" s="24"/>
      <c r="M181" s="24"/>
      <c r="N181" s="24"/>
      <c r="O181" s="24"/>
      <c r="P181" s="24"/>
      <c r="Q181" s="24"/>
      <c r="R181" s="24"/>
      <c r="S181" s="24"/>
      <c r="T181" s="24"/>
      <c r="U181" s="24"/>
      <c r="V181" s="24">
        <v>16</v>
      </c>
      <c r="W181" s="24"/>
      <c r="X181" s="24"/>
      <c r="Y181" s="24"/>
      <c r="Z181" s="24"/>
      <c r="AA181" s="24"/>
      <c r="AB181" s="24">
        <v>16</v>
      </c>
      <c r="AC181" s="24"/>
      <c r="AD181" s="24"/>
      <c r="AE181" s="24"/>
      <c r="AF181" s="24"/>
      <c r="AG181" s="24"/>
      <c r="AH181" s="7">
        <v>48</v>
      </c>
    </row>
    <row r="182" spans="1:34">
      <c r="A182" s="131"/>
      <c r="B182" s="131"/>
      <c r="C182" s="6" t="s">
        <v>38</v>
      </c>
      <c r="D182" s="24"/>
      <c r="E182" s="24">
        <v>20</v>
      </c>
      <c r="F182" s="24"/>
      <c r="G182" s="24"/>
      <c r="H182" s="24"/>
      <c r="I182" s="24"/>
      <c r="J182" s="24"/>
      <c r="K182" s="24"/>
      <c r="L182" s="24"/>
      <c r="M182" s="24"/>
      <c r="N182" s="24"/>
      <c r="O182" s="24"/>
      <c r="P182" s="24"/>
      <c r="Q182" s="24">
        <v>31</v>
      </c>
      <c r="R182" s="24"/>
      <c r="S182" s="24"/>
      <c r="T182" s="24"/>
      <c r="U182" s="24"/>
      <c r="V182" s="24"/>
      <c r="W182" s="24"/>
      <c r="X182" s="24"/>
      <c r="Y182" s="24"/>
      <c r="Z182" s="24"/>
      <c r="AA182" s="24"/>
      <c r="AB182" s="24"/>
      <c r="AC182" s="24"/>
      <c r="AD182" s="24"/>
      <c r="AE182" s="24">
        <v>21</v>
      </c>
      <c r="AF182" s="24"/>
      <c r="AG182" s="24"/>
      <c r="AH182" s="7">
        <v>72</v>
      </c>
    </row>
    <row r="183" spans="1:34">
      <c r="A183" s="131"/>
      <c r="B183" s="131"/>
      <c r="C183" s="6" t="s">
        <v>39</v>
      </c>
      <c r="D183" s="24"/>
      <c r="E183" s="24">
        <v>16</v>
      </c>
      <c r="F183" s="24"/>
      <c r="G183" s="24"/>
      <c r="H183" s="24"/>
      <c r="I183" s="24"/>
      <c r="J183" s="24"/>
      <c r="K183" s="24">
        <v>32</v>
      </c>
      <c r="L183" s="24"/>
      <c r="M183" s="24"/>
      <c r="N183" s="24"/>
      <c r="O183" s="24"/>
      <c r="P183" s="24"/>
      <c r="Q183" s="24">
        <v>30</v>
      </c>
      <c r="R183" s="24"/>
      <c r="S183" s="24"/>
      <c r="T183" s="24"/>
      <c r="U183" s="24"/>
      <c r="V183" s="24"/>
      <c r="W183" s="24"/>
      <c r="X183" s="24"/>
      <c r="Y183" s="24"/>
      <c r="Z183" s="24"/>
      <c r="AA183" s="24"/>
      <c r="AB183" s="24"/>
      <c r="AC183" s="24"/>
      <c r="AD183" s="24"/>
      <c r="AE183" s="24"/>
      <c r="AF183" s="24">
        <v>67</v>
      </c>
      <c r="AG183" s="24"/>
      <c r="AH183" s="7">
        <v>145</v>
      </c>
    </row>
    <row r="184" spans="1:34">
      <c r="A184" s="131"/>
      <c r="B184" s="131" t="s">
        <v>41</v>
      </c>
      <c r="C184" s="6" t="s">
        <v>42</v>
      </c>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v>98</v>
      </c>
      <c r="AH184" s="7">
        <v>98</v>
      </c>
    </row>
    <row r="185" spans="1:34">
      <c r="A185" s="131"/>
      <c r="B185" s="131"/>
      <c r="C185" s="6" t="s">
        <v>43</v>
      </c>
      <c r="D185" s="24"/>
      <c r="E185" s="24">
        <v>11</v>
      </c>
      <c r="F185" s="24"/>
      <c r="G185" s="24"/>
      <c r="H185" s="24"/>
      <c r="I185" s="24"/>
      <c r="J185" s="24"/>
      <c r="K185" s="24">
        <v>42</v>
      </c>
      <c r="L185" s="24"/>
      <c r="M185" s="24"/>
      <c r="N185" s="24"/>
      <c r="O185" s="24"/>
      <c r="P185" s="24"/>
      <c r="Q185" s="24"/>
      <c r="R185" s="24"/>
      <c r="S185" s="24"/>
      <c r="T185" s="24"/>
      <c r="U185" s="24"/>
      <c r="V185" s="24"/>
      <c r="W185" s="24"/>
      <c r="X185" s="24"/>
      <c r="Y185" s="24"/>
      <c r="Z185" s="24"/>
      <c r="AA185" s="24"/>
      <c r="AB185" s="24">
        <v>10</v>
      </c>
      <c r="AC185" s="24"/>
      <c r="AD185" s="24"/>
      <c r="AE185" s="24"/>
      <c r="AF185" s="24"/>
      <c r="AG185" s="24"/>
      <c r="AH185" s="7">
        <v>63</v>
      </c>
    </row>
    <row r="186" spans="1:34">
      <c r="A186" s="131"/>
      <c r="B186" s="18" t="s">
        <v>44</v>
      </c>
      <c r="C186" s="6" t="s">
        <v>46</v>
      </c>
      <c r="D186" s="24"/>
      <c r="E186" s="24"/>
      <c r="F186" s="24"/>
      <c r="G186" s="24"/>
      <c r="H186" s="24"/>
      <c r="I186" s="24"/>
      <c r="J186" s="24"/>
      <c r="K186" s="24"/>
      <c r="L186" s="24"/>
      <c r="M186" s="24"/>
      <c r="N186" s="24"/>
      <c r="O186" s="24"/>
      <c r="P186" s="24"/>
      <c r="Q186" s="24">
        <v>39</v>
      </c>
      <c r="R186" s="24"/>
      <c r="S186" s="24"/>
      <c r="T186" s="24"/>
      <c r="U186" s="24"/>
      <c r="V186" s="24"/>
      <c r="W186" s="24"/>
      <c r="X186" s="24"/>
      <c r="Y186" s="24"/>
      <c r="Z186" s="24"/>
      <c r="AA186" s="24"/>
      <c r="AB186" s="24">
        <v>29</v>
      </c>
      <c r="AC186" s="24"/>
      <c r="AD186" s="24"/>
      <c r="AE186" s="24"/>
      <c r="AF186" s="24"/>
      <c r="AG186" s="24"/>
      <c r="AH186" s="7">
        <v>68</v>
      </c>
    </row>
    <row r="187" spans="1:34">
      <c r="A187" s="131"/>
      <c r="B187" s="14" t="s">
        <v>69</v>
      </c>
      <c r="C187" s="14"/>
      <c r="D187" s="15"/>
      <c r="E187" s="15">
        <v>552</v>
      </c>
      <c r="F187" s="15"/>
      <c r="G187" s="15"/>
      <c r="H187" s="15">
        <v>245</v>
      </c>
      <c r="I187" s="15"/>
      <c r="J187" s="15">
        <v>16</v>
      </c>
      <c r="K187" s="15">
        <v>594</v>
      </c>
      <c r="L187" s="15"/>
      <c r="M187" s="15">
        <v>211</v>
      </c>
      <c r="N187" s="15">
        <v>159</v>
      </c>
      <c r="O187" s="15">
        <v>213</v>
      </c>
      <c r="P187" s="15">
        <v>112</v>
      </c>
      <c r="Q187" s="15">
        <v>397</v>
      </c>
      <c r="R187" s="15">
        <v>568</v>
      </c>
      <c r="S187" s="15">
        <v>89</v>
      </c>
      <c r="T187" s="15"/>
      <c r="U187" s="15"/>
      <c r="V187" s="15">
        <v>430</v>
      </c>
      <c r="W187" s="15">
        <v>95</v>
      </c>
      <c r="X187" s="15"/>
      <c r="Y187" s="15"/>
      <c r="Z187" s="15">
        <v>64</v>
      </c>
      <c r="AA187" s="15"/>
      <c r="AB187" s="15">
        <v>1124</v>
      </c>
      <c r="AC187" s="15"/>
      <c r="AD187" s="15">
        <v>151</v>
      </c>
      <c r="AE187" s="15">
        <v>21</v>
      </c>
      <c r="AF187" s="15">
        <v>157</v>
      </c>
      <c r="AG187" s="15">
        <v>122</v>
      </c>
      <c r="AH187" s="15">
        <v>5320</v>
      </c>
    </row>
    <row r="188" spans="1:34">
      <c r="A188" s="131" t="s">
        <v>70</v>
      </c>
      <c r="B188" s="131" t="s">
        <v>4</v>
      </c>
      <c r="C188" s="6" t="s">
        <v>15</v>
      </c>
      <c r="D188" s="24"/>
      <c r="E188" s="24">
        <v>103</v>
      </c>
      <c r="F188" s="24"/>
      <c r="G188" s="24"/>
      <c r="H188" s="24"/>
      <c r="I188" s="24"/>
      <c r="J188" s="24"/>
      <c r="K188" s="24">
        <v>109</v>
      </c>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7">
        <v>212</v>
      </c>
    </row>
    <row r="189" spans="1:34">
      <c r="A189" s="131"/>
      <c r="B189" s="131"/>
      <c r="C189" s="6" t="s">
        <v>16</v>
      </c>
      <c r="D189" s="24"/>
      <c r="E189" s="24"/>
      <c r="F189" s="24"/>
      <c r="G189" s="24"/>
      <c r="H189" s="24"/>
      <c r="I189" s="24"/>
      <c r="J189" s="24"/>
      <c r="K189" s="24">
        <v>18</v>
      </c>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7">
        <v>18</v>
      </c>
    </row>
    <row r="190" spans="1:34">
      <c r="A190" s="131"/>
      <c r="B190" s="131"/>
      <c r="C190" s="6" t="s">
        <v>20</v>
      </c>
      <c r="D190" s="24"/>
      <c r="E190" s="24">
        <v>48</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7">
        <v>48</v>
      </c>
    </row>
    <row r="191" spans="1:34">
      <c r="A191" s="131"/>
      <c r="B191" s="131"/>
      <c r="C191" s="6" t="s">
        <v>21</v>
      </c>
      <c r="D191" s="24"/>
      <c r="E191" s="24">
        <v>59</v>
      </c>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7">
        <v>59</v>
      </c>
    </row>
    <row r="192" spans="1:34">
      <c r="A192" s="131"/>
      <c r="B192" s="18" t="s">
        <v>41</v>
      </c>
      <c r="C192" s="6" t="s">
        <v>43</v>
      </c>
      <c r="D192" s="24"/>
      <c r="E192" s="24">
        <v>10</v>
      </c>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7">
        <v>10</v>
      </c>
    </row>
    <row r="193" spans="1:34">
      <c r="A193" s="131"/>
      <c r="B193" s="14" t="s">
        <v>71</v>
      </c>
      <c r="C193" s="14"/>
      <c r="D193" s="15"/>
      <c r="E193" s="15">
        <v>220</v>
      </c>
      <c r="F193" s="15"/>
      <c r="G193" s="15"/>
      <c r="H193" s="15"/>
      <c r="I193" s="15"/>
      <c r="J193" s="15"/>
      <c r="K193" s="15">
        <v>127</v>
      </c>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v>347</v>
      </c>
    </row>
    <row r="194" spans="1:34">
      <c r="A194" s="131" t="s">
        <v>72</v>
      </c>
      <c r="B194" s="131" t="s">
        <v>4</v>
      </c>
      <c r="C194" s="6" t="s">
        <v>13</v>
      </c>
      <c r="D194" s="24"/>
      <c r="E194" s="24"/>
      <c r="F194" s="24"/>
      <c r="G194" s="24"/>
      <c r="H194" s="24"/>
      <c r="I194" s="24"/>
      <c r="J194" s="24"/>
      <c r="K194" s="24"/>
      <c r="L194" s="24"/>
      <c r="M194" s="24">
        <v>3</v>
      </c>
      <c r="N194" s="24"/>
      <c r="O194" s="24"/>
      <c r="P194" s="24"/>
      <c r="Q194" s="24"/>
      <c r="R194" s="24"/>
      <c r="S194" s="24"/>
      <c r="T194" s="24"/>
      <c r="U194" s="24"/>
      <c r="V194" s="24"/>
      <c r="W194" s="24">
        <v>12</v>
      </c>
      <c r="X194" s="24"/>
      <c r="Y194" s="24"/>
      <c r="Z194" s="24"/>
      <c r="AA194" s="24"/>
      <c r="AB194" s="24"/>
      <c r="AC194" s="24"/>
      <c r="AD194" s="24"/>
      <c r="AE194" s="24"/>
      <c r="AF194" s="24">
        <v>17</v>
      </c>
      <c r="AG194" s="24">
        <v>17</v>
      </c>
      <c r="AH194" s="7">
        <v>49</v>
      </c>
    </row>
    <row r="195" spans="1:34">
      <c r="A195" s="131"/>
      <c r="B195" s="131"/>
      <c r="C195" s="6" t="s">
        <v>15</v>
      </c>
      <c r="D195" s="24"/>
      <c r="E195" s="24"/>
      <c r="F195" s="24"/>
      <c r="G195" s="24"/>
      <c r="H195" s="24"/>
      <c r="I195" s="24"/>
      <c r="J195" s="24"/>
      <c r="K195" s="24">
        <v>56</v>
      </c>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7">
        <v>56</v>
      </c>
    </row>
    <row r="196" spans="1:34">
      <c r="A196" s="131"/>
      <c r="B196" s="131"/>
      <c r="C196" s="6" t="s">
        <v>16</v>
      </c>
      <c r="D196" s="24"/>
      <c r="E196" s="24"/>
      <c r="F196" s="24"/>
      <c r="G196" s="24"/>
      <c r="H196" s="24"/>
      <c r="I196" s="24"/>
      <c r="J196" s="24"/>
      <c r="K196" s="24">
        <v>21</v>
      </c>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7">
        <v>21</v>
      </c>
    </row>
    <row r="197" spans="1:34">
      <c r="A197" s="131"/>
      <c r="B197" s="18" t="s">
        <v>31</v>
      </c>
      <c r="C197" s="6" t="s">
        <v>39</v>
      </c>
      <c r="D197" s="24"/>
      <c r="E197" s="24"/>
      <c r="F197" s="24"/>
      <c r="G197" s="24"/>
      <c r="H197" s="24"/>
      <c r="I197" s="24"/>
      <c r="J197" s="24"/>
      <c r="K197" s="24">
        <v>18</v>
      </c>
      <c r="L197" s="24"/>
      <c r="M197" s="24"/>
      <c r="N197" s="24"/>
      <c r="O197" s="24"/>
      <c r="P197" s="24"/>
      <c r="Q197" s="24"/>
      <c r="R197" s="24"/>
      <c r="S197" s="24"/>
      <c r="T197" s="24"/>
      <c r="U197" s="24"/>
      <c r="V197" s="24"/>
      <c r="W197" s="24"/>
      <c r="X197" s="24"/>
      <c r="Y197" s="24"/>
      <c r="Z197" s="24"/>
      <c r="AA197" s="24"/>
      <c r="AB197" s="24"/>
      <c r="AC197" s="24"/>
      <c r="AD197" s="24"/>
      <c r="AE197" s="24"/>
      <c r="AF197" s="24">
        <v>18</v>
      </c>
      <c r="AG197" s="24"/>
      <c r="AH197" s="7">
        <v>36</v>
      </c>
    </row>
    <row r="198" spans="1:34">
      <c r="A198" s="131"/>
      <c r="B198" s="14" t="s">
        <v>73</v>
      </c>
      <c r="C198" s="14"/>
      <c r="D198" s="15"/>
      <c r="E198" s="15"/>
      <c r="F198" s="15"/>
      <c r="G198" s="15"/>
      <c r="H198" s="15"/>
      <c r="I198" s="15"/>
      <c r="J198" s="15"/>
      <c r="K198" s="15">
        <v>95</v>
      </c>
      <c r="L198" s="15"/>
      <c r="M198" s="15">
        <v>3</v>
      </c>
      <c r="N198" s="15"/>
      <c r="O198" s="15"/>
      <c r="P198" s="15"/>
      <c r="Q198" s="15"/>
      <c r="R198" s="15"/>
      <c r="S198" s="15"/>
      <c r="T198" s="15"/>
      <c r="U198" s="15"/>
      <c r="V198" s="15"/>
      <c r="W198" s="15">
        <v>12</v>
      </c>
      <c r="X198" s="15"/>
      <c r="Y198" s="15"/>
      <c r="Z198" s="15"/>
      <c r="AA198" s="15"/>
      <c r="AB198" s="15"/>
      <c r="AC198" s="15"/>
      <c r="AD198" s="15"/>
      <c r="AE198" s="15"/>
      <c r="AF198" s="15">
        <v>35</v>
      </c>
      <c r="AG198" s="15">
        <v>17</v>
      </c>
      <c r="AH198" s="15">
        <v>162</v>
      </c>
    </row>
    <row r="199" spans="1:34">
      <c r="A199" s="131" t="s">
        <v>74</v>
      </c>
      <c r="B199" s="18" t="s">
        <v>4</v>
      </c>
      <c r="C199" s="6" t="s">
        <v>15</v>
      </c>
      <c r="D199" s="24"/>
      <c r="E199" s="24">
        <v>52</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7">
        <v>52</v>
      </c>
    </row>
    <row r="200" spans="1:34">
      <c r="A200" s="131"/>
      <c r="B200" s="18" t="s">
        <v>24</v>
      </c>
      <c r="C200" s="6" t="s">
        <v>25</v>
      </c>
      <c r="D200" s="24"/>
      <c r="E200" s="24"/>
      <c r="F200" s="24"/>
      <c r="G200" s="24"/>
      <c r="H200" s="24"/>
      <c r="I200" s="24"/>
      <c r="J200" s="24"/>
      <c r="K200" s="24"/>
      <c r="L200" s="24"/>
      <c r="M200" s="24">
        <v>1</v>
      </c>
      <c r="N200" s="24"/>
      <c r="O200" s="24">
        <v>1</v>
      </c>
      <c r="P200" s="24"/>
      <c r="Q200" s="24"/>
      <c r="R200" s="24"/>
      <c r="S200" s="24"/>
      <c r="T200" s="24"/>
      <c r="U200" s="24"/>
      <c r="V200" s="24"/>
      <c r="W200" s="24"/>
      <c r="X200" s="24"/>
      <c r="Y200" s="24"/>
      <c r="Z200" s="24"/>
      <c r="AA200" s="24"/>
      <c r="AB200" s="24"/>
      <c r="AC200" s="24"/>
      <c r="AD200" s="24"/>
      <c r="AE200" s="24"/>
      <c r="AF200" s="24"/>
      <c r="AG200" s="24"/>
      <c r="AH200" s="7">
        <v>2</v>
      </c>
    </row>
    <row r="201" spans="1:34">
      <c r="A201" s="131"/>
      <c r="B201" s="14" t="s">
        <v>75</v>
      </c>
      <c r="C201" s="14"/>
      <c r="D201" s="15"/>
      <c r="E201" s="15">
        <v>52</v>
      </c>
      <c r="F201" s="15"/>
      <c r="G201" s="15"/>
      <c r="H201" s="15"/>
      <c r="I201" s="15"/>
      <c r="J201" s="15"/>
      <c r="K201" s="15"/>
      <c r="L201" s="15"/>
      <c r="M201" s="15">
        <v>1</v>
      </c>
      <c r="N201" s="15"/>
      <c r="O201" s="15">
        <v>1</v>
      </c>
      <c r="P201" s="15"/>
      <c r="Q201" s="15"/>
      <c r="R201" s="15"/>
      <c r="S201" s="15"/>
      <c r="T201" s="15"/>
      <c r="U201" s="15"/>
      <c r="V201" s="15"/>
      <c r="W201" s="15"/>
      <c r="X201" s="15"/>
      <c r="Y201" s="15"/>
      <c r="Z201" s="15"/>
      <c r="AA201" s="15"/>
      <c r="AB201" s="15"/>
      <c r="AC201" s="15"/>
      <c r="AD201" s="15"/>
      <c r="AE201" s="15"/>
      <c r="AF201" s="15"/>
      <c r="AG201" s="15"/>
      <c r="AH201" s="15">
        <v>54</v>
      </c>
    </row>
    <row r="202" spans="1:34">
      <c r="A202" s="131" t="s">
        <v>76</v>
      </c>
      <c r="B202" s="131" t="s">
        <v>4</v>
      </c>
      <c r="C202" s="6" t="s">
        <v>15</v>
      </c>
      <c r="D202" s="24"/>
      <c r="E202" s="24">
        <v>39</v>
      </c>
      <c r="F202" s="24"/>
      <c r="G202" s="24"/>
      <c r="H202" s="24"/>
      <c r="I202" s="24"/>
      <c r="J202" s="24"/>
      <c r="K202" s="24">
        <v>86</v>
      </c>
      <c r="L202" s="24"/>
      <c r="M202" s="24"/>
      <c r="N202" s="24"/>
      <c r="O202" s="24"/>
      <c r="P202" s="24"/>
      <c r="Q202" s="24"/>
      <c r="R202" s="24"/>
      <c r="S202" s="24"/>
      <c r="T202" s="24"/>
      <c r="U202" s="24"/>
      <c r="V202" s="24"/>
      <c r="W202" s="24"/>
      <c r="X202" s="24"/>
      <c r="Y202" s="24"/>
      <c r="Z202" s="24"/>
      <c r="AA202" s="24"/>
      <c r="AB202" s="24">
        <v>110</v>
      </c>
      <c r="AC202" s="24"/>
      <c r="AD202" s="24"/>
      <c r="AE202" s="24"/>
      <c r="AF202" s="24"/>
      <c r="AG202" s="24"/>
      <c r="AH202" s="7">
        <v>235</v>
      </c>
    </row>
    <row r="203" spans="1:34">
      <c r="A203" s="131"/>
      <c r="B203" s="131"/>
      <c r="C203" s="6" t="s">
        <v>16</v>
      </c>
      <c r="D203" s="24"/>
      <c r="E203" s="24">
        <v>18</v>
      </c>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7">
        <v>18</v>
      </c>
    </row>
    <row r="204" spans="1:34">
      <c r="A204" s="131"/>
      <c r="B204" s="131"/>
      <c r="C204" s="6" t="s">
        <v>22</v>
      </c>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v>12</v>
      </c>
      <c r="AC204" s="24"/>
      <c r="AD204" s="24"/>
      <c r="AE204" s="24"/>
      <c r="AF204" s="24"/>
      <c r="AG204" s="24"/>
      <c r="AH204" s="7">
        <v>12</v>
      </c>
    </row>
    <row r="205" spans="1:34">
      <c r="A205" s="131"/>
      <c r="B205" s="14" t="s">
        <v>77</v>
      </c>
      <c r="C205" s="14"/>
      <c r="D205" s="15"/>
      <c r="E205" s="15">
        <v>57</v>
      </c>
      <c r="F205" s="15"/>
      <c r="G205" s="15"/>
      <c r="H205" s="15"/>
      <c r="I205" s="15"/>
      <c r="J205" s="15"/>
      <c r="K205" s="15">
        <v>86</v>
      </c>
      <c r="L205" s="15"/>
      <c r="M205" s="15"/>
      <c r="N205" s="15"/>
      <c r="O205" s="15"/>
      <c r="P205" s="15"/>
      <c r="Q205" s="15"/>
      <c r="R205" s="15"/>
      <c r="S205" s="15"/>
      <c r="T205" s="15"/>
      <c r="U205" s="15"/>
      <c r="V205" s="15"/>
      <c r="W205" s="15"/>
      <c r="X205" s="15"/>
      <c r="Y205" s="15"/>
      <c r="Z205" s="15"/>
      <c r="AA205" s="15"/>
      <c r="AB205" s="15">
        <v>122</v>
      </c>
      <c r="AC205" s="15"/>
      <c r="AD205" s="15"/>
      <c r="AE205" s="15"/>
      <c r="AF205" s="15"/>
      <c r="AG205" s="15"/>
      <c r="AH205" s="15">
        <v>265</v>
      </c>
    </row>
    <row r="206" spans="1:34">
      <c r="A206" s="131" t="s">
        <v>78</v>
      </c>
      <c r="B206" s="131" t="s">
        <v>4</v>
      </c>
      <c r="C206" s="6" t="s">
        <v>6</v>
      </c>
      <c r="D206" s="24"/>
      <c r="E206" s="24"/>
      <c r="F206" s="24"/>
      <c r="G206" s="24"/>
      <c r="H206" s="24"/>
      <c r="I206" s="24"/>
      <c r="J206" s="24"/>
      <c r="K206" s="24"/>
      <c r="L206" s="24"/>
      <c r="M206" s="24"/>
      <c r="N206" s="24"/>
      <c r="O206" s="24"/>
      <c r="P206" s="24"/>
      <c r="Q206" s="24">
        <v>29</v>
      </c>
      <c r="R206" s="24"/>
      <c r="S206" s="24"/>
      <c r="T206" s="24"/>
      <c r="U206" s="24"/>
      <c r="V206" s="24"/>
      <c r="W206" s="24"/>
      <c r="X206" s="24"/>
      <c r="Y206" s="24"/>
      <c r="Z206" s="24"/>
      <c r="AA206" s="24"/>
      <c r="AB206" s="24">
        <v>75</v>
      </c>
      <c r="AC206" s="24"/>
      <c r="AD206" s="24"/>
      <c r="AE206" s="24"/>
      <c r="AF206" s="24"/>
      <c r="AG206" s="24"/>
      <c r="AH206" s="7">
        <v>104</v>
      </c>
    </row>
    <row r="207" spans="1:34">
      <c r="A207" s="131"/>
      <c r="B207" s="131"/>
      <c r="C207" s="6" t="s">
        <v>7</v>
      </c>
      <c r="D207" s="24"/>
      <c r="E207" s="24"/>
      <c r="F207" s="24"/>
      <c r="G207" s="24"/>
      <c r="H207" s="24"/>
      <c r="I207" s="24"/>
      <c r="J207" s="24"/>
      <c r="K207" s="24"/>
      <c r="L207" s="24"/>
      <c r="M207" s="24"/>
      <c r="N207" s="24"/>
      <c r="O207" s="24"/>
      <c r="P207" s="24"/>
      <c r="Q207" s="24">
        <v>85</v>
      </c>
      <c r="R207" s="24"/>
      <c r="S207" s="24"/>
      <c r="T207" s="24"/>
      <c r="U207" s="24"/>
      <c r="V207" s="24"/>
      <c r="W207" s="24"/>
      <c r="X207" s="24"/>
      <c r="Y207" s="24"/>
      <c r="Z207" s="24"/>
      <c r="AA207" s="24"/>
      <c r="AB207" s="24">
        <v>225</v>
      </c>
      <c r="AC207" s="24"/>
      <c r="AD207" s="24"/>
      <c r="AE207" s="24"/>
      <c r="AF207" s="24"/>
      <c r="AG207" s="24"/>
      <c r="AH207" s="7">
        <v>310</v>
      </c>
    </row>
    <row r="208" spans="1:34">
      <c r="A208" s="131"/>
      <c r="B208" s="131"/>
      <c r="C208" s="6" t="s">
        <v>12</v>
      </c>
      <c r="D208" s="24"/>
      <c r="E208" s="24"/>
      <c r="F208" s="24"/>
      <c r="G208" s="24"/>
      <c r="H208" s="24"/>
      <c r="I208" s="24"/>
      <c r="J208" s="24"/>
      <c r="K208" s="24"/>
      <c r="L208" s="24"/>
      <c r="M208" s="24"/>
      <c r="N208" s="24"/>
      <c r="O208" s="24"/>
      <c r="P208" s="24">
        <v>17</v>
      </c>
      <c r="Q208" s="24"/>
      <c r="R208" s="24"/>
      <c r="S208" s="24"/>
      <c r="T208" s="24"/>
      <c r="U208" s="24"/>
      <c r="V208" s="24"/>
      <c r="W208" s="24"/>
      <c r="X208" s="24"/>
      <c r="Y208" s="24"/>
      <c r="Z208" s="24"/>
      <c r="AA208" s="24"/>
      <c r="AB208" s="24"/>
      <c r="AC208" s="24"/>
      <c r="AD208" s="24"/>
      <c r="AE208" s="24"/>
      <c r="AF208" s="24"/>
      <c r="AG208" s="24"/>
      <c r="AH208" s="7">
        <v>17</v>
      </c>
    </row>
    <row r="209" spans="1:34">
      <c r="A209" s="131"/>
      <c r="B209" s="131"/>
      <c r="C209" s="6" t="s">
        <v>15</v>
      </c>
      <c r="D209" s="24"/>
      <c r="E209" s="24">
        <v>119</v>
      </c>
      <c r="F209" s="24"/>
      <c r="G209" s="24"/>
      <c r="H209" s="24"/>
      <c r="I209" s="24"/>
      <c r="J209" s="24"/>
      <c r="K209" s="24">
        <v>70</v>
      </c>
      <c r="L209" s="24"/>
      <c r="M209" s="24"/>
      <c r="N209" s="24"/>
      <c r="O209" s="24">
        <v>44</v>
      </c>
      <c r="P209" s="24"/>
      <c r="Q209" s="24"/>
      <c r="R209" s="24"/>
      <c r="S209" s="24"/>
      <c r="T209" s="24"/>
      <c r="U209" s="24"/>
      <c r="V209" s="24"/>
      <c r="W209" s="24"/>
      <c r="X209" s="24"/>
      <c r="Y209" s="24"/>
      <c r="Z209" s="24">
        <v>36</v>
      </c>
      <c r="AA209" s="24"/>
      <c r="AB209" s="24">
        <v>479</v>
      </c>
      <c r="AC209" s="24"/>
      <c r="AD209" s="24"/>
      <c r="AE209" s="24"/>
      <c r="AF209" s="24"/>
      <c r="AG209" s="24"/>
      <c r="AH209" s="7">
        <v>748</v>
      </c>
    </row>
    <row r="210" spans="1:34">
      <c r="A210" s="131"/>
      <c r="B210" s="131"/>
      <c r="C210" s="6" t="s">
        <v>16</v>
      </c>
      <c r="D210" s="24"/>
      <c r="E210" s="24">
        <v>14</v>
      </c>
      <c r="F210" s="24"/>
      <c r="G210" s="24"/>
      <c r="H210" s="24"/>
      <c r="I210" s="24"/>
      <c r="J210" s="24"/>
      <c r="K210" s="24"/>
      <c r="L210" s="24"/>
      <c r="M210" s="24"/>
      <c r="N210" s="24"/>
      <c r="O210" s="24"/>
      <c r="P210" s="24"/>
      <c r="Q210" s="24"/>
      <c r="R210" s="24"/>
      <c r="S210" s="24"/>
      <c r="T210" s="24"/>
      <c r="U210" s="24"/>
      <c r="V210" s="24"/>
      <c r="W210" s="24"/>
      <c r="X210" s="24"/>
      <c r="Y210" s="24"/>
      <c r="Z210" s="24"/>
      <c r="AA210" s="24"/>
      <c r="AB210" s="24">
        <v>109</v>
      </c>
      <c r="AC210" s="24"/>
      <c r="AD210" s="24"/>
      <c r="AE210" s="24"/>
      <c r="AF210" s="24"/>
      <c r="AG210" s="24"/>
      <c r="AH210" s="7">
        <v>123</v>
      </c>
    </row>
    <row r="211" spans="1:34">
      <c r="A211" s="131"/>
      <c r="B211" s="131"/>
      <c r="C211" s="6" t="s">
        <v>17</v>
      </c>
      <c r="D211" s="24"/>
      <c r="E211" s="24">
        <v>8</v>
      </c>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7">
        <v>8</v>
      </c>
    </row>
    <row r="212" spans="1:34">
      <c r="A212" s="131"/>
      <c r="B212" s="131"/>
      <c r="C212" s="6" t="s">
        <v>18</v>
      </c>
      <c r="D212" s="24"/>
      <c r="E212" s="24"/>
      <c r="F212" s="24"/>
      <c r="G212" s="24"/>
      <c r="H212" s="24"/>
      <c r="I212" s="24"/>
      <c r="J212" s="24"/>
      <c r="K212" s="24"/>
      <c r="L212" s="24"/>
      <c r="M212" s="24"/>
      <c r="N212" s="24"/>
      <c r="O212" s="24"/>
      <c r="P212" s="24">
        <v>12</v>
      </c>
      <c r="Q212" s="24"/>
      <c r="R212" s="24"/>
      <c r="S212" s="24"/>
      <c r="T212" s="24"/>
      <c r="U212" s="24"/>
      <c r="V212" s="24"/>
      <c r="W212" s="24"/>
      <c r="X212" s="24"/>
      <c r="Y212" s="24"/>
      <c r="Z212" s="24"/>
      <c r="AA212" s="24"/>
      <c r="AB212" s="24"/>
      <c r="AC212" s="24"/>
      <c r="AD212" s="24"/>
      <c r="AE212" s="24"/>
      <c r="AF212" s="24"/>
      <c r="AG212" s="24"/>
      <c r="AH212" s="7">
        <v>12</v>
      </c>
    </row>
    <row r="213" spans="1:34">
      <c r="A213" s="131"/>
      <c r="B213" s="131"/>
      <c r="C213" s="6" t="s">
        <v>22</v>
      </c>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v>24</v>
      </c>
      <c r="AC213" s="24"/>
      <c r="AD213" s="24"/>
      <c r="AE213" s="24"/>
      <c r="AF213" s="24"/>
      <c r="AG213" s="24"/>
      <c r="AH213" s="7">
        <v>24</v>
      </c>
    </row>
    <row r="214" spans="1:34">
      <c r="A214" s="131"/>
      <c r="B214" s="131"/>
      <c r="C214" s="6" t="s">
        <v>20</v>
      </c>
      <c r="D214" s="24"/>
      <c r="E214" s="24">
        <v>57</v>
      </c>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7">
        <v>57</v>
      </c>
    </row>
    <row r="215" spans="1:34">
      <c r="A215" s="131"/>
      <c r="B215" s="131"/>
      <c r="C215" s="6" t="s">
        <v>21</v>
      </c>
      <c r="D215" s="24"/>
      <c r="E215" s="24">
        <v>62</v>
      </c>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7">
        <v>62</v>
      </c>
    </row>
    <row r="216" spans="1:34">
      <c r="A216" s="131"/>
      <c r="B216" s="18" t="s">
        <v>24</v>
      </c>
      <c r="C216" s="6" t="s">
        <v>25</v>
      </c>
      <c r="D216" s="24"/>
      <c r="E216" s="24">
        <v>9</v>
      </c>
      <c r="F216" s="24"/>
      <c r="G216" s="24"/>
      <c r="H216" s="24"/>
      <c r="I216" s="24"/>
      <c r="J216" s="24"/>
      <c r="K216" s="24"/>
      <c r="L216" s="24"/>
      <c r="M216" s="24"/>
      <c r="N216" s="24"/>
      <c r="O216" s="24"/>
      <c r="P216" s="24">
        <v>15</v>
      </c>
      <c r="Q216" s="24"/>
      <c r="R216" s="24"/>
      <c r="S216" s="24"/>
      <c r="T216" s="24"/>
      <c r="U216" s="24"/>
      <c r="V216" s="24"/>
      <c r="W216" s="24"/>
      <c r="X216" s="24"/>
      <c r="Y216" s="24"/>
      <c r="Z216" s="24"/>
      <c r="AA216" s="24"/>
      <c r="AB216" s="24"/>
      <c r="AC216" s="24"/>
      <c r="AD216" s="24"/>
      <c r="AE216" s="24"/>
      <c r="AF216" s="24">
        <v>30</v>
      </c>
      <c r="AG216" s="24">
        <v>3</v>
      </c>
      <c r="AH216" s="7">
        <v>57</v>
      </c>
    </row>
    <row r="217" spans="1:34">
      <c r="A217" s="131"/>
      <c r="B217" s="131" t="s">
        <v>31</v>
      </c>
      <c r="C217" s="6" t="s">
        <v>34</v>
      </c>
      <c r="D217" s="24"/>
      <c r="E217" s="24">
        <v>40</v>
      </c>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7">
        <v>40</v>
      </c>
    </row>
    <row r="218" spans="1:34">
      <c r="A218" s="131"/>
      <c r="B218" s="131"/>
      <c r="C218" s="6" t="s">
        <v>35</v>
      </c>
      <c r="D218" s="24"/>
      <c r="E218" s="24">
        <v>35</v>
      </c>
      <c r="F218" s="24"/>
      <c r="G218" s="24"/>
      <c r="H218" s="24"/>
      <c r="I218" s="24"/>
      <c r="J218" s="24"/>
      <c r="K218" s="24"/>
      <c r="L218" s="24"/>
      <c r="M218" s="24"/>
      <c r="N218" s="24"/>
      <c r="O218" s="24"/>
      <c r="P218" s="24"/>
      <c r="Q218" s="24">
        <v>79</v>
      </c>
      <c r="R218" s="24"/>
      <c r="S218" s="24"/>
      <c r="T218" s="24"/>
      <c r="U218" s="24"/>
      <c r="V218" s="24">
        <v>40</v>
      </c>
      <c r="W218" s="24"/>
      <c r="X218" s="24"/>
      <c r="Y218" s="24"/>
      <c r="Z218" s="24"/>
      <c r="AA218" s="24"/>
      <c r="AB218" s="24">
        <v>42</v>
      </c>
      <c r="AC218" s="24"/>
      <c r="AD218" s="24"/>
      <c r="AE218" s="24"/>
      <c r="AF218" s="24"/>
      <c r="AG218" s="24"/>
      <c r="AH218" s="7">
        <v>196</v>
      </c>
    </row>
    <row r="219" spans="1:34">
      <c r="A219" s="131"/>
      <c r="B219" s="131"/>
      <c r="C219" s="6" t="s">
        <v>36</v>
      </c>
      <c r="D219" s="24"/>
      <c r="E219" s="24"/>
      <c r="F219" s="24"/>
      <c r="G219" s="24"/>
      <c r="H219" s="24">
        <v>8</v>
      </c>
      <c r="I219" s="24"/>
      <c r="J219" s="24"/>
      <c r="K219" s="24">
        <v>10</v>
      </c>
      <c r="L219" s="24">
        <v>8</v>
      </c>
      <c r="M219" s="24"/>
      <c r="N219" s="24"/>
      <c r="O219" s="24"/>
      <c r="P219" s="24"/>
      <c r="Q219" s="24">
        <v>11</v>
      </c>
      <c r="R219" s="24"/>
      <c r="S219" s="24"/>
      <c r="T219" s="24"/>
      <c r="U219" s="24"/>
      <c r="V219" s="24"/>
      <c r="W219" s="24"/>
      <c r="X219" s="24"/>
      <c r="Y219" s="24"/>
      <c r="Z219" s="24"/>
      <c r="AA219" s="24"/>
      <c r="AB219" s="24"/>
      <c r="AC219" s="24"/>
      <c r="AD219" s="24"/>
      <c r="AE219" s="24"/>
      <c r="AF219" s="24"/>
      <c r="AG219" s="24"/>
      <c r="AH219" s="7">
        <v>37</v>
      </c>
    </row>
    <row r="220" spans="1:34">
      <c r="A220" s="131"/>
      <c r="B220" s="131"/>
      <c r="C220" s="6" t="s">
        <v>37</v>
      </c>
      <c r="D220" s="24"/>
      <c r="E220" s="24">
        <v>31</v>
      </c>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7">
        <v>31</v>
      </c>
    </row>
    <row r="221" spans="1:34">
      <c r="A221" s="131"/>
      <c r="B221" s="131"/>
      <c r="C221" s="6" t="s">
        <v>39</v>
      </c>
      <c r="D221" s="24"/>
      <c r="E221" s="24"/>
      <c r="F221" s="24"/>
      <c r="G221" s="24"/>
      <c r="H221" s="24"/>
      <c r="I221" s="24"/>
      <c r="J221" s="24"/>
      <c r="K221" s="24">
        <v>39</v>
      </c>
      <c r="L221" s="24"/>
      <c r="M221" s="24"/>
      <c r="N221" s="24"/>
      <c r="O221" s="24"/>
      <c r="P221" s="24"/>
      <c r="Q221" s="24"/>
      <c r="R221" s="24"/>
      <c r="S221" s="24"/>
      <c r="T221" s="24"/>
      <c r="U221" s="24"/>
      <c r="V221" s="24"/>
      <c r="W221" s="24"/>
      <c r="X221" s="24"/>
      <c r="Y221" s="24"/>
      <c r="Z221" s="24"/>
      <c r="AA221" s="24"/>
      <c r="AB221" s="24"/>
      <c r="AC221" s="24"/>
      <c r="AD221" s="24"/>
      <c r="AE221" s="24"/>
      <c r="AF221" s="24">
        <v>58</v>
      </c>
      <c r="AG221" s="24"/>
      <c r="AH221" s="7">
        <v>97</v>
      </c>
    </row>
    <row r="222" spans="1:34">
      <c r="A222" s="131"/>
      <c r="B222" s="131"/>
      <c r="C222" s="6" t="s">
        <v>40</v>
      </c>
      <c r="D222" s="24"/>
      <c r="E222" s="24"/>
      <c r="F222" s="24"/>
      <c r="G222" s="24"/>
      <c r="H222" s="24"/>
      <c r="I222" s="24"/>
      <c r="J222" s="24"/>
      <c r="K222" s="24"/>
      <c r="L222" s="24"/>
      <c r="M222" s="24"/>
      <c r="N222" s="24"/>
      <c r="O222" s="24"/>
      <c r="P222" s="24"/>
      <c r="Q222" s="24">
        <v>50</v>
      </c>
      <c r="R222" s="24"/>
      <c r="S222" s="24"/>
      <c r="T222" s="24"/>
      <c r="U222" s="24"/>
      <c r="V222" s="24"/>
      <c r="W222" s="24"/>
      <c r="X222" s="24"/>
      <c r="Y222" s="24"/>
      <c r="Z222" s="24"/>
      <c r="AA222" s="24"/>
      <c r="AB222" s="24"/>
      <c r="AC222" s="24"/>
      <c r="AD222" s="24"/>
      <c r="AE222" s="24"/>
      <c r="AF222" s="24"/>
      <c r="AG222" s="24"/>
      <c r="AH222" s="7">
        <v>50</v>
      </c>
    </row>
    <row r="223" spans="1:34">
      <c r="A223" s="131"/>
      <c r="B223" s="18" t="s">
        <v>41</v>
      </c>
      <c r="C223" s="6" t="s">
        <v>42</v>
      </c>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v>14</v>
      </c>
      <c r="AH223" s="7">
        <v>14</v>
      </c>
    </row>
    <row r="224" spans="1:34">
      <c r="A224" s="131"/>
      <c r="B224" s="14" t="s">
        <v>79</v>
      </c>
      <c r="C224" s="14"/>
      <c r="D224" s="15"/>
      <c r="E224" s="15">
        <v>375</v>
      </c>
      <c r="F224" s="15"/>
      <c r="G224" s="15"/>
      <c r="H224" s="15">
        <v>8</v>
      </c>
      <c r="I224" s="15"/>
      <c r="J224" s="15"/>
      <c r="K224" s="15">
        <v>119</v>
      </c>
      <c r="L224" s="15">
        <v>8</v>
      </c>
      <c r="M224" s="15"/>
      <c r="N224" s="15"/>
      <c r="O224" s="15">
        <v>44</v>
      </c>
      <c r="P224" s="15">
        <v>44</v>
      </c>
      <c r="Q224" s="15">
        <v>254</v>
      </c>
      <c r="R224" s="15"/>
      <c r="S224" s="15"/>
      <c r="T224" s="15"/>
      <c r="U224" s="15"/>
      <c r="V224" s="15">
        <v>40</v>
      </c>
      <c r="W224" s="15"/>
      <c r="X224" s="15"/>
      <c r="Y224" s="15"/>
      <c r="Z224" s="15">
        <v>36</v>
      </c>
      <c r="AA224" s="15"/>
      <c r="AB224" s="15">
        <v>954</v>
      </c>
      <c r="AC224" s="15"/>
      <c r="AD224" s="15"/>
      <c r="AE224" s="15"/>
      <c r="AF224" s="15">
        <v>88</v>
      </c>
      <c r="AG224" s="15">
        <v>17</v>
      </c>
      <c r="AH224" s="15">
        <v>1987</v>
      </c>
    </row>
    <row r="225" spans="1:34">
      <c r="A225" s="131" t="s">
        <v>80</v>
      </c>
      <c r="B225" s="18" t="s">
        <v>41</v>
      </c>
      <c r="C225" s="6" t="s">
        <v>42</v>
      </c>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v>20</v>
      </c>
      <c r="AH225" s="7">
        <v>20</v>
      </c>
    </row>
    <row r="226" spans="1:34">
      <c r="A226" s="131"/>
      <c r="B226" s="14" t="s">
        <v>81</v>
      </c>
      <c r="C226" s="14"/>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v>20</v>
      </c>
      <c r="AH226" s="15">
        <v>20</v>
      </c>
    </row>
    <row r="227" spans="1:34">
      <c r="A227" s="131" t="s">
        <v>82</v>
      </c>
      <c r="B227" s="131" t="s">
        <v>4</v>
      </c>
      <c r="C227" s="6" t="s">
        <v>12</v>
      </c>
      <c r="D227" s="24"/>
      <c r="E227" s="24"/>
      <c r="F227" s="24"/>
      <c r="G227" s="24"/>
      <c r="H227" s="24"/>
      <c r="I227" s="24"/>
      <c r="J227" s="24"/>
      <c r="K227" s="24"/>
      <c r="L227" s="24"/>
      <c r="M227" s="24"/>
      <c r="N227" s="24"/>
      <c r="O227" s="24"/>
      <c r="P227" s="24">
        <v>78</v>
      </c>
      <c r="Q227" s="24"/>
      <c r="R227" s="24"/>
      <c r="S227" s="24"/>
      <c r="T227" s="24"/>
      <c r="U227" s="24"/>
      <c r="V227" s="24"/>
      <c r="W227" s="24"/>
      <c r="X227" s="24"/>
      <c r="Y227" s="24"/>
      <c r="Z227" s="24"/>
      <c r="AA227" s="24"/>
      <c r="AB227" s="24"/>
      <c r="AC227" s="24"/>
      <c r="AD227" s="24"/>
      <c r="AE227" s="24"/>
      <c r="AF227" s="24"/>
      <c r="AG227" s="24"/>
      <c r="AH227" s="7">
        <v>78</v>
      </c>
    </row>
    <row r="228" spans="1:34">
      <c r="A228" s="131"/>
      <c r="B228" s="131"/>
      <c r="C228" s="6" t="s">
        <v>13</v>
      </c>
      <c r="D228" s="24"/>
      <c r="E228" s="24"/>
      <c r="F228" s="24"/>
      <c r="G228" s="24"/>
      <c r="H228" s="24"/>
      <c r="I228" s="24"/>
      <c r="J228" s="24"/>
      <c r="K228" s="24">
        <v>5</v>
      </c>
      <c r="L228" s="24">
        <v>15</v>
      </c>
      <c r="M228" s="24"/>
      <c r="N228" s="24"/>
      <c r="O228" s="24"/>
      <c r="P228" s="24"/>
      <c r="Q228" s="24"/>
      <c r="R228" s="24"/>
      <c r="S228" s="24"/>
      <c r="T228" s="24"/>
      <c r="U228" s="24"/>
      <c r="V228" s="24"/>
      <c r="W228" s="24"/>
      <c r="X228" s="24"/>
      <c r="Y228" s="24"/>
      <c r="Z228" s="24"/>
      <c r="AA228" s="24"/>
      <c r="AB228" s="24"/>
      <c r="AC228" s="24"/>
      <c r="AD228" s="24"/>
      <c r="AE228" s="24"/>
      <c r="AF228" s="24">
        <v>25</v>
      </c>
      <c r="AG228" s="24">
        <v>5</v>
      </c>
      <c r="AH228" s="7">
        <v>50</v>
      </c>
    </row>
    <row r="229" spans="1:34">
      <c r="A229" s="131"/>
      <c r="B229" s="131"/>
      <c r="C229" s="6" t="s">
        <v>16</v>
      </c>
      <c r="D229" s="24"/>
      <c r="E229" s="24"/>
      <c r="F229" s="24"/>
      <c r="G229" s="24"/>
      <c r="H229" s="24"/>
      <c r="I229" s="24"/>
      <c r="J229" s="24"/>
      <c r="K229" s="24">
        <v>12</v>
      </c>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7">
        <v>12</v>
      </c>
    </row>
    <row r="230" spans="1:34">
      <c r="A230" s="131"/>
      <c r="B230" s="131"/>
      <c r="C230" s="6" t="s">
        <v>23</v>
      </c>
      <c r="D230" s="24"/>
      <c r="E230" s="24"/>
      <c r="F230" s="24"/>
      <c r="G230" s="24"/>
      <c r="H230" s="24"/>
      <c r="I230" s="24"/>
      <c r="J230" s="24"/>
      <c r="K230" s="24">
        <v>22</v>
      </c>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7">
        <v>22</v>
      </c>
    </row>
    <row r="231" spans="1:34">
      <c r="A231" s="131"/>
      <c r="B231" s="131" t="s">
        <v>31</v>
      </c>
      <c r="C231" s="6" t="s">
        <v>34</v>
      </c>
      <c r="D231" s="24"/>
      <c r="E231" s="24"/>
      <c r="F231" s="24"/>
      <c r="G231" s="24"/>
      <c r="H231" s="24"/>
      <c r="I231" s="24"/>
      <c r="J231" s="24"/>
      <c r="K231" s="24">
        <v>13</v>
      </c>
      <c r="L231" s="24"/>
      <c r="M231" s="24"/>
      <c r="N231" s="24"/>
      <c r="O231" s="24"/>
      <c r="P231" s="24"/>
      <c r="Q231" s="24">
        <v>9</v>
      </c>
      <c r="R231" s="24"/>
      <c r="S231" s="24"/>
      <c r="T231" s="24"/>
      <c r="U231" s="24"/>
      <c r="V231" s="24"/>
      <c r="W231" s="24"/>
      <c r="X231" s="24"/>
      <c r="Y231" s="24"/>
      <c r="Z231" s="24"/>
      <c r="AA231" s="24"/>
      <c r="AB231" s="24"/>
      <c r="AC231" s="24"/>
      <c r="AD231" s="24"/>
      <c r="AE231" s="24"/>
      <c r="AF231" s="24"/>
      <c r="AG231" s="24"/>
      <c r="AH231" s="7">
        <v>22</v>
      </c>
    </row>
    <row r="232" spans="1:34">
      <c r="A232" s="131"/>
      <c r="B232" s="131"/>
      <c r="C232" s="6" t="s">
        <v>38</v>
      </c>
      <c r="D232" s="24">
        <v>21</v>
      </c>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7">
        <v>21</v>
      </c>
    </row>
    <row r="233" spans="1:34">
      <c r="A233" s="131"/>
      <c r="B233" s="131"/>
      <c r="C233" s="6" t="s">
        <v>39</v>
      </c>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v>9</v>
      </c>
      <c r="AG233" s="24"/>
      <c r="AH233" s="7">
        <v>9</v>
      </c>
    </row>
    <row r="234" spans="1:34">
      <c r="A234" s="131"/>
      <c r="B234" s="18" t="s">
        <v>41</v>
      </c>
      <c r="C234" s="6" t="s">
        <v>43</v>
      </c>
      <c r="D234" s="24"/>
      <c r="E234" s="24"/>
      <c r="F234" s="24"/>
      <c r="G234" s="24"/>
      <c r="H234" s="24"/>
      <c r="I234" s="24"/>
      <c r="J234" s="24"/>
      <c r="K234" s="24">
        <v>10</v>
      </c>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7">
        <v>10</v>
      </c>
    </row>
    <row r="235" spans="1:34">
      <c r="A235" s="131"/>
      <c r="B235" s="18" t="s">
        <v>44</v>
      </c>
      <c r="C235" s="6" t="s">
        <v>45</v>
      </c>
      <c r="D235" s="24"/>
      <c r="E235" s="24"/>
      <c r="F235" s="24"/>
      <c r="G235" s="24"/>
      <c r="H235" s="24"/>
      <c r="I235" s="24"/>
      <c r="J235" s="24"/>
      <c r="K235" s="24"/>
      <c r="L235" s="24"/>
      <c r="M235" s="24"/>
      <c r="N235" s="24"/>
      <c r="O235" s="24"/>
      <c r="P235" s="24"/>
      <c r="Q235" s="24">
        <v>15</v>
      </c>
      <c r="R235" s="24"/>
      <c r="S235" s="24"/>
      <c r="T235" s="24">
        <v>13</v>
      </c>
      <c r="U235" s="24"/>
      <c r="V235" s="24"/>
      <c r="W235" s="24"/>
      <c r="X235" s="24"/>
      <c r="Y235" s="24"/>
      <c r="Z235" s="24"/>
      <c r="AA235" s="24"/>
      <c r="AB235" s="24"/>
      <c r="AC235" s="24"/>
      <c r="AD235" s="24"/>
      <c r="AE235" s="24"/>
      <c r="AF235" s="24"/>
      <c r="AG235" s="24"/>
      <c r="AH235" s="7">
        <v>28</v>
      </c>
    </row>
    <row r="236" spans="1:34">
      <c r="A236" s="131"/>
      <c r="B236" s="14" t="s">
        <v>83</v>
      </c>
      <c r="C236" s="14"/>
      <c r="D236" s="15">
        <v>21</v>
      </c>
      <c r="E236" s="15"/>
      <c r="F236" s="15"/>
      <c r="G236" s="15"/>
      <c r="H236" s="15"/>
      <c r="I236" s="15"/>
      <c r="J236" s="15"/>
      <c r="K236" s="15">
        <v>62</v>
      </c>
      <c r="L236" s="15">
        <v>15</v>
      </c>
      <c r="M236" s="15"/>
      <c r="N236" s="15"/>
      <c r="O236" s="15"/>
      <c r="P236" s="15">
        <v>78</v>
      </c>
      <c r="Q236" s="15">
        <v>24</v>
      </c>
      <c r="R236" s="15"/>
      <c r="S236" s="15"/>
      <c r="T236" s="15">
        <v>13</v>
      </c>
      <c r="U236" s="15"/>
      <c r="V236" s="15"/>
      <c r="W236" s="15"/>
      <c r="X236" s="15"/>
      <c r="Y236" s="15"/>
      <c r="Z236" s="15"/>
      <c r="AA236" s="15"/>
      <c r="AB236" s="15"/>
      <c r="AC236" s="15"/>
      <c r="AD236" s="15"/>
      <c r="AE236" s="15"/>
      <c r="AF236" s="15">
        <v>34</v>
      </c>
      <c r="AG236" s="15">
        <v>5</v>
      </c>
      <c r="AH236" s="15">
        <v>252</v>
      </c>
    </row>
    <row r="237" spans="1:34">
      <c r="A237" s="131" t="s">
        <v>84</v>
      </c>
      <c r="B237" s="131" t="s">
        <v>4</v>
      </c>
      <c r="C237" s="6" t="s">
        <v>15</v>
      </c>
      <c r="D237" s="24"/>
      <c r="E237" s="24">
        <v>16</v>
      </c>
      <c r="F237" s="24"/>
      <c r="G237" s="24"/>
      <c r="H237" s="24"/>
      <c r="I237" s="24"/>
      <c r="J237" s="24"/>
      <c r="K237" s="24"/>
      <c r="L237" s="24"/>
      <c r="M237" s="24"/>
      <c r="N237" s="24"/>
      <c r="O237" s="24"/>
      <c r="P237" s="24"/>
      <c r="Q237" s="24"/>
      <c r="R237" s="24"/>
      <c r="S237" s="24"/>
      <c r="T237" s="24"/>
      <c r="U237" s="24"/>
      <c r="V237" s="24"/>
      <c r="W237" s="24"/>
      <c r="X237" s="24"/>
      <c r="Y237" s="24"/>
      <c r="Z237" s="24"/>
      <c r="AA237" s="24"/>
      <c r="AB237" s="24">
        <v>64</v>
      </c>
      <c r="AC237" s="24"/>
      <c r="AD237" s="24"/>
      <c r="AE237" s="24"/>
      <c r="AF237" s="24"/>
      <c r="AG237" s="24"/>
      <c r="AH237" s="7">
        <v>80</v>
      </c>
    </row>
    <row r="238" spans="1:34">
      <c r="A238" s="131"/>
      <c r="B238" s="131"/>
      <c r="C238" s="6" t="s">
        <v>16</v>
      </c>
      <c r="D238" s="24"/>
      <c r="E238" s="24">
        <v>18</v>
      </c>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7">
        <v>18</v>
      </c>
    </row>
    <row r="239" spans="1:34">
      <c r="A239" s="131"/>
      <c r="B239" s="18" t="s">
        <v>31</v>
      </c>
      <c r="C239" s="6" t="s">
        <v>38</v>
      </c>
      <c r="D239" s="24"/>
      <c r="E239" s="24"/>
      <c r="F239" s="24"/>
      <c r="G239" s="24">
        <v>44</v>
      </c>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7">
        <v>44</v>
      </c>
    </row>
    <row r="240" spans="1:34">
      <c r="A240" s="131"/>
      <c r="B240" s="18" t="s">
        <v>41</v>
      </c>
      <c r="C240" s="6" t="s">
        <v>42</v>
      </c>
      <c r="D240" s="24"/>
      <c r="E240" s="24"/>
      <c r="F240" s="24"/>
      <c r="G240" s="24">
        <v>9</v>
      </c>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v>9</v>
      </c>
      <c r="AH240" s="7">
        <v>18</v>
      </c>
    </row>
    <row r="241" spans="1:34">
      <c r="A241" s="131"/>
      <c r="B241" s="18" t="s">
        <v>44</v>
      </c>
      <c r="C241" s="6" t="s">
        <v>45</v>
      </c>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v>20</v>
      </c>
      <c r="AE241" s="24"/>
      <c r="AF241" s="24"/>
      <c r="AG241" s="24"/>
      <c r="AH241" s="7">
        <v>20</v>
      </c>
    </row>
    <row r="242" spans="1:34">
      <c r="A242" s="131"/>
      <c r="B242" s="14" t="s">
        <v>85</v>
      </c>
      <c r="C242" s="14"/>
      <c r="D242" s="15"/>
      <c r="E242" s="15">
        <v>34</v>
      </c>
      <c r="F242" s="15"/>
      <c r="G242" s="15">
        <v>53</v>
      </c>
      <c r="H242" s="15"/>
      <c r="I242" s="15"/>
      <c r="J242" s="15"/>
      <c r="K242" s="15"/>
      <c r="L242" s="15"/>
      <c r="M242" s="15"/>
      <c r="N242" s="15"/>
      <c r="O242" s="15"/>
      <c r="P242" s="15"/>
      <c r="Q242" s="15"/>
      <c r="R242" s="15"/>
      <c r="S242" s="15"/>
      <c r="T242" s="15"/>
      <c r="U242" s="15"/>
      <c r="V242" s="15"/>
      <c r="W242" s="15"/>
      <c r="X242" s="15"/>
      <c r="Y242" s="15"/>
      <c r="Z242" s="15"/>
      <c r="AA242" s="15"/>
      <c r="AB242" s="15">
        <v>64</v>
      </c>
      <c r="AC242" s="15"/>
      <c r="AD242" s="15">
        <v>20</v>
      </c>
      <c r="AE242" s="15"/>
      <c r="AF242" s="15"/>
      <c r="AG242" s="15">
        <v>9</v>
      </c>
      <c r="AH242" s="15">
        <v>180</v>
      </c>
    </row>
    <row r="243" spans="1:34">
      <c r="A243" s="131" t="s">
        <v>86</v>
      </c>
      <c r="B243" s="131" t="s">
        <v>4</v>
      </c>
      <c r="C243" s="6" t="s">
        <v>12</v>
      </c>
      <c r="D243" s="24"/>
      <c r="E243" s="24"/>
      <c r="F243" s="24"/>
      <c r="G243" s="24"/>
      <c r="H243" s="24"/>
      <c r="I243" s="24"/>
      <c r="J243" s="24"/>
      <c r="K243" s="24"/>
      <c r="L243" s="24"/>
      <c r="M243" s="24"/>
      <c r="N243" s="24"/>
      <c r="O243" s="24"/>
      <c r="P243" s="24">
        <v>23</v>
      </c>
      <c r="Q243" s="24"/>
      <c r="R243" s="24"/>
      <c r="S243" s="24"/>
      <c r="T243" s="24"/>
      <c r="U243" s="24"/>
      <c r="V243" s="24"/>
      <c r="W243" s="24"/>
      <c r="X243" s="24"/>
      <c r="Y243" s="24"/>
      <c r="Z243" s="24"/>
      <c r="AA243" s="24"/>
      <c r="AB243" s="24"/>
      <c r="AC243" s="24"/>
      <c r="AD243" s="24"/>
      <c r="AE243" s="24"/>
      <c r="AF243" s="24"/>
      <c r="AG243" s="24"/>
      <c r="AH243" s="7">
        <v>23</v>
      </c>
    </row>
    <row r="244" spans="1:34">
      <c r="A244" s="131"/>
      <c r="B244" s="131"/>
      <c r="C244" s="6" t="s">
        <v>13</v>
      </c>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v>1</v>
      </c>
      <c r="AC244" s="24"/>
      <c r="AD244" s="24">
        <v>5</v>
      </c>
      <c r="AE244" s="24"/>
      <c r="AF244" s="24">
        <v>7</v>
      </c>
      <c r="AG244" s="24"/>
      <c r="AH244" s="7">
        <v>13</v>
      </c>
    </row>
    <row r="245" spans="1:34">
      <c r="A245" s="131"/>
      <c r="B245" s="131"/>
      <c r="C245" s="6" t="s">
        <v>15</v>
      </c>
      <c r="D245" s="24"/>
      <c r="E245" s="24">
        <v>37</v>
      </c>
      <c r="F245" s="24"/>
      <c r="G245" s="24">
        <v>41</v>
      </c>
      <c r="H245" s="24"/>
      <c r="I245" s="24"/>
      <c r="J245" s="24"/>
      <c r="K245" s="24">
        <v>31</v>
      </c>
      <c r="L245" s="24"/>
      <c r="M245" s="24"/>
      <c r="N245" s="24"/>
      <c r="O245" s="24"/>
      <c r="P245" s="24"/>
      <c r="Q245" s="24"/>
      <c r="R245" s="24"/>
      <c r="S245" s="24"/>
      <c r="T245" s="24"/>
      <c r="U245" s="24"/>
      <c r="V245" s="24">
        <v>13</v>
      </c>
      <c r="W245" s="24"/>
      <c r="X245" s="24"/>
      <c r="Y245" s="24"/>
      <c r="Z245" s="24"/>
      <c r="AA245" s="24"/>
      <c r="AB245" s="24">
        <v>167</v>
      </c>
      <c r="AC245" s="24"/>
      <c r="AD245" s="24"/>
      <c r="AE245" s="24"/>
      <c r="AF245" s="24"/>
      <c r="AG245" s="24"/>
      <c r="AH245" s="7">
        <v>289</v>
      </c>
    </row>
    <row r="246" spans="1:34">
      <c r="A246" s="131"/>
      <c r="B246" s="131"/>
      <c r="C246" s="6" t="s">
        <v>16</v>
      </c>
      <c r="D246" s="24"/>
      <c r="E246" s="24">
        <v>35</v>
      </c>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7">
        <v>35</v>
      </c>
    </row>
    <row r="247" spans="1:34">
      <c r="A247" s="131"/>
      <c r="B247" s="18" t="s">
        <v>24</v>
      </c>
      <c r="C247" s="6" t="s">
        <v>25</v>
      </c>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v>10</v>
      </c>
      <c r="AC247" s="24">
        <v>6</v>
      </c>
      <c r="AD247" s="24">
        <v>1</v>
      </c>
      <c r="AE247" s="24"/>
      <c r="AF247" s="24">
        <v>18</v>
      </c>
      <c r="AG247" s="24"/>
      <c r="AH247" s="7">
        <v>35</v>
      </c>
    </row>
    <row r="248" spans="1:34">
      <c r="A248" s="131"/>
      <c r="B248" s="131" t="s">
        <v>31</v>
      </c>
      <c r="C248" s="6" t="s">
        <v>36</v>
      </c>
      <c r="D248" s="24"/>
      <c r="E248" s="24"/>
      <c r="F248" s="24"/>
      <c r="G248" s="24"/>
      <c r="H248" s="24"/>
      <c r="I248" s="24"/>
      <c r="J248" s="24">
        <v>12</v>
      </c>
      <c r="K248" s="24"/>
      <c r="L248" s="24"/>
      <c r="M248" s="24"/>
      <c r="N248" s="24"/>
      <c r="O248" s="24"/>
      <c r="P248" s="24"/>
      <c r="Q248" s="24"/>
      <c r="R248" s="24"/>
      <c r="S248" s="24"/>
      <c r="T248" s="24"/>
      <c r="U248" s="24"/>
      <c r="V248" s="24"/>
      <c r="W248" s="24"/>
      <c r="X248" s="24"/>
      <c r="Y248" s="24"/>
      <c r="Z248" s="24"/>
      <c r="AA248" s="24"/>
      <c r="AB248" s="24">
        <v>6</v>
      </c>
      <c r="AC248" s="24"/>
      <c r="AD248" s="24"/>
      <c r="AE248" s="24"/>
      <c r="AF248" s="24"/>
      <c r="AG248" s="24"/>
      <c r="AH248" s="7">
        <v>18</v>
      </c>
    </row>
    <row r="249" spans="1:34">
      <c r="A249" s="131"/>
      <c r="B249" s="131"/>
      <c r="C249" s="6" t="s">
        <v>39</v>
      </c>
      <c r="D249" s="24"/>
      <c r="E249" s="24"/>
      <c r="F249" s="24"/>
      <c r="G249" s="24"/>
      <c r="H249" s="24"/>
      <c r="I249" s="24"/>
      <c r="J249" s="24"/>
      <c r="K249" s="24">
        <v>13</v>
      </c>
      <c r="L249" s="24"/>
      <c r="M249" s="24">
        <v>11</v>
      </c>
      <c r="N249" s="24"/>
      <c r="O249" s="24"/>
      <c r="P249" s="24"/>
      <c r="Q249" s="24">
        <v>11</v>
      </c>
      <c r="R249" s="24"/>
      <c r="S249" s="24"/>
      <c r="T249" s="24"/>
      <c r="U249" s="24"/>
      <c r="V249" s="24"/>
      <c r="W249" s="24"/>
      <c r="X249" s="24"/>
      <c r="Y249" s="24">
        <v>12</v>
      </c>
      <c r="Z249" s="24"/>
      <c r="AA249" s="24"/>
      <c r="AB249" s="24"/>
      <c r="AC249" s="24"/>
      <c r="AD249" s="24">
        <v>13</v>
      </c>
      <c r="AE249" s="24"/>
      <c r="AF249" s="24">
        <v>60</v>
      </c>
      <c r="AG249" s="24"/>
      <c r="AH249" s="7">
        <v>120</v>
      </c>
    </row>
    <row r="250" spans="1:34">
      <c r="A250" s="131"/>
      <c r="B250" s="131" t="s">
        <v>41</v>
      </c>
      <c r="C250" s="6" t="s">
        <v>42</v>
      </c>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v>82</v>
      </c>
      <c r="AH250" s="7">
        <v>82</v>
      </c>
    </row>
    <row r="251" spans="1:34">
      <c r="A251" s="131"/>
      <c r="B251" s="131"/>
      <c r="C251" s="6" t="s">
        <v>43</v>
      </c>
      <c r="D251" s="24"/>
      <c r="E251" s="24">
        <v>28</v>
      </c>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7">
        <v>28</v>
      </c>
    </row>
    <row r="252" spans="1:34">
      <c r="A252" s="131"/>
      <c r="B252" s="14" t="s">
        <v>87</v>
      </c>
      <c r="C252" s="14"/>
      <c r="D252" s="15"/>
      <c r="E252" s="15">
        <v>100</v>
      </c>
      <c r="F252" s="15"/>
      <c r="G252" s="15">
        <v>41</v>
      </c>
      <c r="H252" s="15"/>
      <c r="I252" s="15"/>
      <c r="J252" s="15">
        <v>12</v>
      </c>
      <c r="K252" s="15">
        <v>44</v>
      </c>
      <c r="L252" s="15"/>
      <c r="M252" s="15">
        <v>11</v>
      </c>
      <c r="N252" s="15"/>
      <c r="O252" s="15"/>
      <c r="P252" s="15">
        <v>23</v>
      </c>
      <c r="Q252" s="15">
        <v>11</v>
      </c>
      <c r="R252" s="15"/>
      <c r="S252" s="15"/>
      <c r="T252" s="15"/>
      <c r="U252" s="15"/>
      <c r="V252" s="15">
        <v>13</v>
      </c>
      <c r="W252" s="15"/>
      <c r="X252" s="15"/>
      <c r="Y252" s="15">
        <v>12</v>
      </c>
      <c r="Z252" s="15"/>
      <c r="AA252" s="15"/>
      <c r="AB252" s="15">
        <v>184</v>
      </c>
      <c r="AC252" s="15">
        <v>6</v>
      </c>
      <c r="AD252" s="15">
        <v>19</v>
      </c>
      <c r="AE252" s="15"/>
      <c r="AF252" s="15">
        <v>85</v>
      </c>
      <c r="AG252" s="15">
        <v>82</v>
      </c>
      <c r="AH252" s="15">
        <v>643</v>
      </c>
    </row>
    <row r="253" spans="1:34">
      <c r="A253" s="131" t="s">
        <v>88</v>
      </c>
      <c r="B253" s="131" t="s">
        <v>4</v>
      </c>
      <c r="C253" s="6" t="s">
        <v>12</v>
      </c>
      <c r="D253" s="24"/>
      <c r="E253" s="24"/>
      <c r="F253" s="24"/>
      <c r="G253" s="24"/>
      <c r="H253" s="24"/>
      <c r="I253" s="24"/>
      <c r="J253" s="24"/>
      <c r="K253" s="24"/>
      <c r="L253" s="24"/>
      <c r="M253" s="24"/>
      <c r="N253" s="24"/>
      <c r="O253" s="24"/>
      <c r="P253" s="24">
        <v>44</v>
      </c>
      <c r="Q253" s="24"/>
      <c r="R253" s="24"/>
      <c r="S253" s="24"/>
      <c r="T253" s="24"/>
      <c r="U253" s="24"/>
      <c r="V253" s="24"/>
      <c r="W253" s="24"/>
      <c r="X253" s="24"/>
      <c r="Y253" s="24"/>
      <c r="Z253" s="24"/>
      <c r="AA253" s="24"/>
      <c r="AB253" s="24"/>
      <c r="AC253" s="24"/>
      <c r="AD253" s="24"/>
      <c r="AE253" s="24"/>
      <c r="AF253" s="24"/>
      <c r="AG253" s="24"/>
      <c r="AH253" s="7">
        <v>44</v>
      </c>
    </row>
    <row r="254" spans="1:34">
      <c r="A254" s="131"/>
      <c r="B254" s="131"/>
      <c r="C254" s="6" t="s">
        <v>13</v>
      </c>
      <c r="D254" s="24"/>
      <c r="E254" s="24">
        <v>2</v>
      </c>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7">
        <v>2</v>
      </c>
    </row>
    <row r="255" spans="1:34">
      <c r="A255" s="131"/>
      <c r="B255" s="131"/>
      <c r="C255" s="6" t="s">
        <v>15</v>
      </c>
      <c r="D255" s="24"/>
      <c r="E255" s="24">
        <v>63</v>
      </c>
      <c r="F255" s="24"/>
      <c r="G255" s="24"/>
      <c r="H255" s="24"/>
      <c r="I255" s="24"/>
      <c r="J255" s="24"/>
      <c r="K255" s="24"/>
      <c r="L255" s="24"/>
      <c r="M255" s="24"/>
      <c r="N255" s="24"/>
      <c r="O255" s="24"/>
      <c r="P255" s="24"/>
      <c r="Q255" s="24"/>
      <c r="R255" s="24"/>
      <c r="S255" s="24"/>
      <c r="T255" s="24"/>
      <c r="U255" s="24"/>
      <c r="V255" s="24"/>
      <c r="W255" s="24"/>
      <c r="X255" s="24"/>
      <c r="Y255" s="24"/>
      <c r="Z255" s="24"/>
      <c r="AA255" s="24"/>
      <c r="AB255" s="24">
        <v>255</v>
      </c>
      <c r="AC255" s="24"/>
      <c r="AD255" s="24"/>
      <c r="AE255" s="24"/>
      <c r="AF255" s="24"/>
      <c r="AG255" s="24"/>
      <c r="AH255" s="7">
        <v>318</v>
      </c>
    </row>
    <row r="256" spans="1:34">
      <c r="A256" s="131"/>
      <c r="B256" s="131"/>
      <c r="C256" s="6" t="s">
        <v>16</v>
      </c>
      <c r="D256" s="24"/>
      <c r="E256" s="24">
        <v>16</v>
      </c>
      <c r="F256" s="24"/>
      <c r="G256" s="24"/>
      <c r="H256" s="24"/>
      <c r="I256" s="24"/>
      <c r="J256" s="24"/>
      <c r="K256" s="24"/>
      <c r="L256" s="24"/>
      <c r="M256" s="24"/>
      <c r="N256" s="24"/>
      <c r="O256" s="24"/>
      <c r="P256" s="24"/>
      <c r="Q256" s="24"/>
      <c r="R256" s="24"/>
      <c r="S256" s="24"/>
      <c r="T256" s="24"/>
      <c r="U256" s="24"/>
      <c r="V256" s="24"/>
      <c r="W256" s="24"/>
      <c r="X256" s="24"/>
      <c r="Y256" s="24"/>
      <c r="Z256" s="24"/>
      <c r="AA256" s="24"/>
      <c r="AB256" s="24">
        <v>13</v>
      </c>
      <c r="AC256" s="24"/>
      <c r="AD256" s="24">
        <v>18</v>
      </c>
      <c r="AE256" s="24"/>
      <c r="AF256" s="24"/>
      <c r="AG256" s="24"/>
      <c r="AH256" s="7">
        <v>47</v>
      </c>
    </row>
    <row r="257" spans="1:34">
      <c r="A257" s="131"/>
      <c r="B257" s="131"/>
      <c r="C257" s="6" t="s">
        <v>18</v>
      </c>
      <c r="D257" s="24"/>
      <c r="E257" s="24"/>
      <c r="F257" s="24"/>
      <c r="G257" s="24"/>
      <c r="H257" s="24"/>
      <c r="I257" s="24"/>
      <c r="J257" s="24"/>
      <c r="K257" s="24"/>
      <c r="L257" s="24"/>
      <c r="M257" s="24"/>
      <c r="N257" s="24"/>
      <c r="O257" s="24"/>
      <c r="P257" s="24"/>
      <c r="Q257" s="24"/>
      <c r="R257" s="24"/>
      <c r="S257" s="24"/>
      <c r="T257" s="24"/>
      <c r="U257" s="24"/>
      <c r="V257" s="24">
        <v>11</v>
      </c>
      <c r="W257" s="24"/>
      <c r="X257" s="24"/>
      <c r="Y257" s="24"/>
      <c r="Z257" s="24"/>
      <c r="AA257" s="24"/>
      <c r="AB257" s="24"/>
      <c r="AC257" s="24"/>
      <c r="AD257" s="24"/>
      <c r="AE257" s="24"/>
      <c r="AF257" s="24"/>
      <c r="AG257" s="24"/>
      <c r="AH257" s="7">
        <v>11</v>
      </c>
    </row>
    <row r="258" spans="1:34">
      <c r="A258" s="131"/>
      <c r="B258" s="131"/>
      <c r="C258" s="6" t="s">
        <v>19</v>
      </c>
      <c r="D258" s="24"/>
      <c r="E258" s="24"/>
      <c r="F258" s="24"/>
      <c r="G258" s="24"/>
      <c r="H258" s="24"/>
      <c r="I258" s="24"/>
      <c r="J258" s="24"/>
      <c r="K258" s="24"/>
      <c r="L258" s="24"/>
      <c r="M258" s="24"/>
      <c r="N258" s="24"/>
      <c r="O258" s="24"/>
      <c r="P258" s="24"/>
      <c r="Q258" s="24"/>
      <c r="R258" s="24"/>
      <c r="S258" s="24"/>
      <c r="T258" s="24"/>
      <c r="U258" s="24"/>
      <c r="V258" s="24">
        <v>10</v>
      </c>
      <c r="W258" s="24"/>
      <c r="X258" s="24"/>
      <c r="Y258" s="24"/>
      <c r="Z258" s="24"/>
      <c r="AA258" s="24"/>
      <c r="AB258" s="24"/>
      <c r="AC258" s="24"/>
      <c r="AD258" s="24">
        <v>17</v>
      </c>
      <c r="AE258" s="24"/>
      <c r="AF258" s="24"/>
      <c r="AG258" s="24"/>
      <c r="AH258" s="7">
        <v>27</v>
      </c>
    </row>
    <row r="259" spans="1:34">
      <c r="A259" s="131"/>
      <c r="B259" s="131"/>
      <c r="C259" s="6" t="s">
        <v>20</v>
      </c>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v>64</v>
      </c>
      <c r="AC259" s="24"/>
      <c r="AD259" s="24"/>
      <c r="AE259" s="24"/>
      <c r="AF259" s="24"/>
      <c r="AG259" s="24"/>
      <c r="AH259" s="7">
        <v>64</v>
      </c>
    </row>
    <row r="260" spans="1:34">
      <c r="A260" s="131"/>
      <c r="B260" s="131"/>
      <c r="C260" s="6" t="s">
        <v>21</v>
      </c>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v>28</v>
      </c>
      <c r="AC260" s="24"/>
      <c r="AD260" s="24"/>
      <c r="AE260" s="24"/>
      <c r="AF260" s="24"/>
      <c r="AG260" s="24"/>
      <c r="AH260" s="7">
        <v>28</v>
      </c>
    </row>
    <row r="261" spans="1:34">
      <c r="A261" s="131"/>
      <c r="B261" s="18" t="s">
        <v>24</v>
      </c>
      <c r="C261" s="6" t="s">
        <v>25</v>
      </c>
      <c r="D261" s="24"/>
      <c r="E261" s="24"/>
      <c r="F261" s="24"/>
      <c r="G261" s="24"/>
      <c r="H261" s="24"/>
      <c r="I261" s="24"/>
      <c r="J261" s="24"/>
      <c r="K261" s="24"/>
      <c r="L261" s="24"/>
      <c r="M261" s="24"/>
      <c r="N261" s="24"/>
      <c r="O261" s="24"/>
      <c r="P261" s="24">
        <v>1</v>
      </c>
      <c r="Q261" s="24"/>
      <c r="R261" s="24"/>
      <c r="S261" s="24"/>
      <c r="T261" s="24"/>
      <c r="U261" s="24"/>
      <c r="V261" s="24"/>
      <c r="W261" s="24"/>
      <c r="X261" s="24"/>
      <c r="Y261" s="24"/>
      <c r="Z261" s="24"/>
      <c r="AA261" s="24"/>
      <c r="AB261" s="24"/>
      <c r="AC261" s="24"/>
      <c r="AD261" s="24"/>
      <c r="AE261" s="24"/>
      <c r="AF261" s="24"/>
      <c r="AG261" s="24"/>
      <c r="AH261" s="7">
        <v>1</v>
      </c>
    </row>
    <row r="262" spans="1:34">
      <c r="A262" s="131"/>
      <c r="B262" s="14" t="s">
        <v>89</v>
      </c>
      <c r="C262" s="14"/>
      <c r="D262" s="15"/>
      <c r="E262" s="15">
        <v>81</v>
      </c>
      <c r="F262" s="15"/>
      <c r="G262" s="15"/>
      <c r="H262" s="15"/>
      <c r="I262" s="15"/>
      <c r="J262" s="15"/>
      <c r="K262" s="15"/>
      <c r="L262" s="15"/>
      <c r="M262" s="15"/>
      <c r="N262" s="15"/>
      <c r="O262" s="15"/>
      <c r="P262" s="15">
        <v>45</v>
      </c>
      <c r="Q262" s="15"/>
      <c r="R262" s="15"/>
      <c r="S262" s="15"/>
      <c r="T262" s="15"/>
      <c r="U262" s="15"/>
      <c r="V262" s="15">
        <v>21</v>
      </c>
      <c r="W262" s="15"/>
      <c r="X262" s="15"/>
      <c r="Y262" s="15"/>
      <c r="Z262" s="15"/>
      <c r="AA262" s="15"/>
      <c r="AB262" s="15">
        <v>360</v>
      </c>
      <c r="AC262" s="15"/>
      <c r="AD262" s="15">
        <v>35</v>
      </c>
      <c r="AE262" s="15"/>
      <c r="AF262" s="15"/>
      <c r="AG262" s="15"/>
      <c r="AH262" s="15">
        <v>542</v>
      </c>
    </row>
    <row r="263" spans="1:34">
      <c r="A263" s="131" t="s">
        <v>90</v>
      </c>
      <c r="B263" s="131" t="s">
        <v>4</v>
      </c>
      <c r="C263" s="6" t="s">
        <v>8</v>
      </c>
      <c r="D263" s="24"/>
      <c r="E263" s="24"/>
      <c r="F263" s="24"/>
      <c r="G263" s="24"/>
      <c r="H263" s="24"/>
      <c r="I263" s="24"/>
      <c r="J263" s="24"/>
      <c r="K263" s="24"/>
      <c r="L263" s="24"/>
      <c r="M263" s="24">
        <v>175</v>
      </c>
      <c r="N263" s="24"/>
      <c r="O263" s="24">
        <v>243</v>
      </c>
      <c r="P263" s="24"/>
      <c r="Q263" s="24"/>
      <c r="R263" s="24"/>
      <c r="S263" s="24"/>
      <c r="T263" s="24"/>
      <c r="U263" s="24"/>
      <c r="V263" s="24"/>
      <c r="W263" s="24"/>
      <c r="X263" s="24"/>
      <c r="Y263" s="24"/>
      <c r="Z263" s="24"/>
      <c r="AA263" s="24"/>
      <c r="AB263" s="24"/>
      <c r="AC263" s="24"/>
      <c r="AD263" s="24">
        <v>14</v>
      </c>
      <c r="AE263" s="24"/>
      <c r="AF263" s="24"/>
      <c r="AG263" s="24"/>
      <c r="AH263" s="7">
        <v>432</v>
      </c>
    </row>
    <row r="264" spans="1:34">
      <c r="A264" s="131"/>
      <c r="B264" s="131"/>
      <c r="C264" s="6" t="s">
        <v>9</v>
      </c>
      <c r="D264" s="24"/>
      <c r="E264" s="24"/>
      <c r="F264" s="24"/>
      <c r="G264" s="24"/>
      <c r="H264" s="24"/>
      <c r="I264" s="24"/>
      <c r="J264" s="24"/>
      <c r="K264" s="24"/>
      <c r="L264" s="24"/>
      <c r="M264" s="24">
        <v>18</v>
      </c>
      <c r="N264" s="24"/>
      <c r="O264" s="24">
        <v>65</v>
      </c>
      <c r="P264" s="24"/>
      <c r="Q264" s="24"/>
      <c r="R264" s="24"/>
      <c r="S264" s="24"/>
      <c r="T264" s="24"/>
      <c r="U264" s="24"/>
      <c r="V264" s="24"/>
      <c r="W264" s="24"/>
      <c r="X264" s="24"/>
      <c r="Y264" s="24"/>
      <c r="Z264" s="24"/>
      <c r="AA264" s="24"/>
      <c r="AB264" s="24">
        <v>31</v>
      </c>
      <c r="AC264" s="24"/>
      <c r="AD264" s="24"/>
      <c r="AE264" s="24"/>
      <c r="AF264" s="24"/>
      <c r="AG264" s="24"/>
      <c r="AH264" s="7">
        <v>114</v>
      </c>
    </row>
    <row r="265" spans="1:34">
      <c r="A265" s="131"/>
      <c r="B265" s="131"/>
      <c r="C265" s="6" t="s">
        <v>10</v>
      </c>
      <c r="D265" s="24"/>
      <c r="E265" s="24"/>
      <c r="F265" s="24"/>
      <c r="G265" s="24"/>
      <c r="H265" s="24"/>
      <c r="I265" s="24"/>
      <c r="J265" s="24"/>
      <c r="K265" s="24"/>
      <c r="L265" s="24"/>
      <c r="M265" s="24">
        <v>67</v>
      </c>
      <c r="N265" s="24"/>
      <c r="O265" s="24">
        <v>117</v>
      </c>
      <c r="P265" s="24"/>
      <c r="Q265" s="24"/>
      <c r="R265" s="24"/>
      <c r="S265" s="24"/>
      <c r="T265" s="24"/>
      <c r="U265" s="24"/>
      <c r="V265" s="24"/>
      <c r="W265" s="24"/>
      <c r="X265" s="24"/>
      <c r="Y265" s="24"/>
      <c r="Z265" s="24"/>
      <c r="AA265" s="24"/>
      <c r="AB265" s="24">
        <v>8</v>
      </c>
      <c r="AC265" s="24"/>
      <c r="AD265" s="24"/>
      <c r="AE265" s="24"/>
      <c r="AF265" s="24"/>
      <c r="AG265" s="24"/>
      <c r="AH265" s="7">
        <v>192</v>
      </c>
    </row>
    <row r="266" spans="1:34">
      <c r="A266" s="131"/>
      <c r="B266" s="131"/>
      <c r="C266" s="6" t="s">
        <v>11</v>
      </c>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v>35</v>
      </c>
      <c r="AC266" s="24"/>
      <c r="AD266" s="24"/>
      <c r="AE266" s="24"/>
      <c r="AF266" s="24"/>
      <c r="AG266" s="24"/>
      <c r="AH266" s="7">
        <v>35</v>
      </c>
    </row>
    <row r="267" spans="1:34">
      <c r="A267" s="131"/>
      <c r="B267" s="131"/>
      <c r="C267" s="6" t="s">
        <v>12</v>
      </c>
      <c r="D267" s="24"/>
      <c r="E267" s="24"/>
      <c r="F267" s="24"/>
      <c r="G267" s="24"/>
      <c r="H267" s="24"/>
      <c r="I267" s="24"/>
      <c r="J267" s="24"/>
      <c r="K267" s="24"/>
      <c r="L267" s="24"/>
      <c r="M267" s="24"/>
      <c r="N267" s="24"/>
      <c r="O267" s="24"/>
      <c r="P267" s="24">
        <v>17</v>
      </c>
      <c r="Q267" s="24"/>
      <c r="R267" s="24"/>
      <c r="S267" s="24"/>
      <c r="T267" s="24"/>
      <c r="U267" s="24"/>
      <c r="V267" s="24"/>
      <c r="W267" s="24"/>
      <c r="X267" s="24"/>
      <c r="Y267" s="24"/>
      <c r="Z267" s="24"/>
      <c r="AA267" s="24"/>
      <c r="AB267" s="24"/>
      <c r="AC267" s="24"/>
      <c r="AD267" s="24"/>
      <c r="AE267" s="24"/>
      <c r="AF267" s="24"/>
      <c r="AG267" s="24"/>
      <c r="AH267" s="7">
        <v>17</v>
      </c>
    </row>
    <row r="268" spans="1:34">
      <c r="A268" s="131"/>
      <c r="B268" s="131"/>
      <c r="C268" s="6" t="s">
        <v>13</v>
      </c>
      <c r="D268" s="24"/>
      <c r="E268" s="24">
        <v>7</v>
      </c>
      <c r="F268" s="24"/>
      <c r="G268" s="24"/>
      <c r="H268" s="24"/>
      <c r="I268" s="24"/>
      <c r="J268" s="24"/>
      <c r="K268" s="24"/>
      <c r="L268" s="24"/>
      <c r="M268" s="24"/>
      <c r="N268" s="24"/>
      <c r="O268" s="24"/>
      <c r="P268" s="24"/>
      <c r="Q268" s="24"/>
      <c r="R268" s="24"/>
      <c r="S268" s="24"/>
      <c r="T268" s="24"/>
      <c r="U268" s="24"/>
      <c r="V268" s="24"/>
      <c r="W268" s="24"/>
      <c r="X268" s="24"/>
      <c r="Y268" s="24"/>
      <c r="Z268" s="24"/>
      <c r="AA268" s="24"/>
      <c r="AB268" s="24">
        <v>11</v>
      </c>
      <c r="AC268" s="24"/>
      <c r="AD268" s="24"/>
      <c r="AE268" s="24"/>
      <c r="AF268" s="24">
        <v>22</v>
      </c>
      <c r="AG268" s="24"/>
      <c r="AH268" s="7">
        <v>40</v>
      </c>
    </row>
    <row r="269" spans="1:34">
      <c r="A269" s="131"/>
      <c r="B269" s="131"/>
      <c r="C269" s="6" t="s">
        <v>15</v>
      </c>
      <c r="D269" s="24"/>
      <c r="E269" s="24">
        <v>38</v>
      </c>
      <c r="F269" s="24"/>
      <c r="G269" s="24"/>
      <c r="H269" s="24"/>
      <c r="I269" s="24"/>
      <c r="J269" s="24"/>
      <c r="K269" s="24">
        <v>76</v>
      </c>
      <c r="L269" s="24"/>
      <c r="M269" s="24"/>
      <c r="N269" s="24"/>
      <c r="O269" s="24"/>
      <c r="P269" s="24"/>
      <c r="Q269" s="24"/>
      <c r="R269" s="24"/>
      <c r="S269" s="24"/>
      <c r="T269" s="24"/>
      <c r="U269" s="24"/>
      <c r="V269" s="24">
        <v>35</v>
      </c>
      <c r="W269" s="24"/>
      <c r="X269" s="24"/>
      <c r="Y269" s="24"/>
      <c r="Z269" s="24"/>
      <c r="AA269" s="24"/>
      <c r="AB269" s="24">
        <v>84</v>
      </c>
      <c r="AC269" s="24"/>
      <c r="AD269" s="24"/>
      <c r="AE269" s="24"/>
      <c r="AF269" s="24"/>
      <c r="AG269" s="24"/>
      <c r="AH269" s="7">
        <v>233</v>
      </c>
    </row>
    <row r="270" spans="1:34">
      <c r="A270" s="131"/>
      <c r="B270" s="131"/>
      <c r="C270" s="6" t="s">
        <v>16</v>
      </c>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v>17</v>
      </c>
      <c r="AC270" s="24"/>
      <c r="AD270" s="24"/>
      <c r="AE270" s="24"/>
      <c r="AF270" s="24"/>
      <c r="AG270" s="24"/>
      <c r="AH270" s="7">
        <v>17</v>
      </c>
    </row>
    <row r="271" spans="1:34">
      <c r="A271" s="131"/>
      <c r="B271" s="131" t="s">
        <v>31</v>
      </c>
      <c r="C271" s="6" t="s">
        <v>38</v>
      </c>
      <c r="D271" s="24"/>
      <c r="E271" s="24">
        <v>22</v>
      </c>
      <c r="F271" s="24"/>
      <c r="G271" s="24"/>
      <c r="H271" s="24"/>
      <c r="I271" s="24"/>
      <c r="J271" s="24"/>
      <c r="K271" s="24"/>
      <c r="L271" s="24"/>
      <c r="M271" s="24"/>
      <c r="N271" s="24"/>
      <c r="O271" s="24"/>
      <c r="P271" s="24"/>
      <c r="Q271" s="24"/>
      <c r="R271" s="24">
        <v>23</v>
      </c>
      <c r="S271" s="24"/>
      <c r="T271" s="24"/>
      <c r="U271" s="24"/>
      <c r="V271" s="24"/>
      <c r="W271" s="24"/>
      <c r="X271" s="24"/>
      <c r="Y271" s="24"/>
      <c r="Z271" s="24"/>
      <c r="AA271" s="24"/>
      <c r="AB271" s="24"/>
      <c r="AC271" s="24"/>
      <c r="AD271" s="24"/>
      <c r="AE271" s="24"/>
      <c r="AF271" s="24"/>
      <c r="AG271" s="24"/>
      <c r="AH271" s="7">
        <v>45</v>
      </c>
    </row>
    <row r="272" spans="1:34">
      <c r="A272" s="131"/>
      <c r="B272" s="131"/>
      <c r="C272" s="6" t="s">
        <v>39</v>
      </c>
      <c r="D272" s="24"/>
      <c r="E272" s="24"/>
      <c r="F272" s="24"/>
      <c r="G272" s="24"/>
      <c r="H272" s="24"/>
      <c r="I272" s="24"/>
      <c r="J272" s="24"/>
      <c r="K272" s="24"/>
      <c r="L272" s="24"/>
      <c r="M272" s="24"/>
      <c r="N272" s="24"/>
      <c r="O272" s="24"/>
      <c r="P272" s="24"/>
      <c r="Q272" s="24">
        <v>15</v>
      </c>
      <c r="R272" s="24"/>
      <c r="S272" s="24"/>
      <c r="T272" s="24"/>
      <c r="U272" s="24"/>
      <c r="V272" s="24"/>
      <c r="W272" s="24"/>
      <c r="X272" s="24"/>
      <c r="Y272" s="24"/>
      <c r="Z272" s="24"/>
      <c r="AA272" s="24"/>
      <c r="AB272" s="24"/>
      <c r="AC272" s="24"/>
      <c r="AD272" s="24">
        <v>30</v>
      </c>
      <c r="AE272" s="24"/>
      <c r="AF272" s="24">
        <v>128</v>
      </c>
      <c r="AG272" s="24"/>
      <c r="AH272" s="7">
        <v>173</v>
      </c>
    </row>
    <row r="273" spans="1:34">
      <c r="A273" s="131"/>
      <c r="B273" s="131"/>
      <c r="C273" s="6" t="s">
        <v>40</v>
      </c>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v>34</v>
      </c>
      <c r="AC273" s="24"/>
      <c r="AD273" s="24"/>
      <c r="AE273" s="24"/>
      <c r="AF273" s="24"/>
      <c r="AG273" s="24"/>
      <c r="AH273" s="7">
        <v>34</v>
      </c>
    </row>
    <row r="274" spans="1:34">
      <c r="A274" s="131"/>
      <c r="B274" s="131" t="s">
        <v>41</v>
      </c>
      <c r="C274" s="6" t="s">
        <v>42</v>
      </c>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v>12</v>
      </c>
      <c r="AH274" s="7">
        <v>12</v>
      </c>
    </row>
    <row r="275" spans="1:34">
      <c r="A275" s="131"/>
      <c r="B275" s="131"/>
      <c r="C275" s="6" t="s">
        <v>43</v>
      </c>
      <c r="D275" s="24"/>
      <c r="E275" s="24"/>
      <c r="F275" s="24"/>
      <c r="G275" s="24"/>
      <c r="H275" s="24"/>
      <c r="I275" s="24"/>
      <c r="J275" s="24"/>
      <c r="K275" s="24">
        <v>13</v>
      </c>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7">
        <v>13</v>
      </c>
    </row>
    <row r="276" spans="1:34">
      <c r="A276" s="131"/>
      <c r="B276" s="14" t="s">
        <v>91</v>
      </c>
      <c r="C276" s="14"/>
      <c r="D276" s="15"/>
      <c r="E276" s="15">
        <v>67</v>
      </c>
      <c r="F276" s="15"/>
      <c r="G276" s="15"/>
      <c r="H276" s="15"/>
      <c r="I276" s="15"/>
      <c r="J276" s="15"/>
      <c r="K276" s="15">
        <v>89</v>
      </c>
      <c r="L276" s="15"/>
      <c r="M276" s="15">
        <v>260</v>
      </c>
      <c r="N276" s="15"/>
      <c r="O276" s="15">
        <v>425</v>
      </c>
      <c r="P276" s="15">
        <v>17</v>
      </c>
      <c r="Q276" s="15">
        <v>15</v>
      </c>
      <c r="R276" s="15">
        <v>23</v>
      </c>
      <c r="S276" s="15"/>
      <c r="T276" s="15"/>
      <c r="U276" s="15"/>
      <c r="V276" s="15">
        <v>35</v>
      </c>
      <c r="W276" s="15"/>
      <c r="X276" s="15"/>
      <c r="Y276" s="15"/>
      <c r="Z276" s="15"/>
      <c r="AA276" s="15"/>
      <c r="AB276" s="15">
        <v>220</v>
      </c>
      <c r="AC276" s="15"/>
      <c r="AD276" s="15">
        <v>44</v>
      </c>
      <c r="AE276" s="15"/>
      <c r="AF276" s="15">
        <v>150</v>
      </c>
      <c r="AG276" s="15">
        <v>12</v>
      </c>
      <c r="AH276" s="15">
        <v>1357</v>
      </c>
    </row>
    <row r="277" spans="1:34">
      <c r="A277" s="131" t="s">
        <v>92</v>
      </c>
      <c r="B277" s="131" t="s">
        <v>4</v>
      </c>
      <c r="C277" s="6" t="s">
        <v>15</v>
      </c>
      <c r="D277" s="24"/>
      <c r="E277" s="24">
        <v>99</v>
      </c>
      <c r="F277" s="24"/>
      <c r="G277" s="24"/>
      <c r="H277" s="24"/>
      <c r="I277" s="24"/>
      <c r="J277" s="24"/>
      <c r="K277" s="24"/>
      <c r="L277" s="24"/>
      <c r="M277" s="24"/>
      <c r="N277" s="24"/>
      <c r="O277" s="24"/>
      <c r="P277" s="24"/>
      <c r="Q277" s="24"/>
      <c r="R277" s="24"/>
      <c r="S277" s="24"/>
      <c r="T277" s="24"/>
      <c r="U277" s="24"/>
      <c r="V277" s="24"/>
      <c r="W277" s="24"/>
      <c r="X277" s="24"/>
      <c r="Y277" s="24"/>
      <c r="Z277" s="24"/>
      <c r="AA277" s="24"/>
      <c r="AB277" s="24">
        <v>94</v>
      </c>
      <c r="AC277" s="24"/>
      <c r="AD277" s="24"/>
      <c r="AE277" s="24"/>
      <c r="AF277" s="24"/>
      <c r="AG277" s="24"/>
      <c r="AH277" s="7">
        <v>193</v>
      </c>
    </row>
    <row r="278" spans="1:34">
      <c r="A278" s="131"/>
      <c r="B278" s="131"/>
      <c r="C278" s="6" t="s">
        <v>16</v>
      </c>
      <c r="D278" s="24"/>
      <c r="E278" s="24">
        <v>14</v>
      </c>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7">
        <v>14</v>
      </c>
    </row>
    <row r="279" spans="1:34">
      <c r="A279" s="131"/>
      <c r="B279" s="18" t="s">
        <v>24</v>
      </c>
      <c r="C279" s="6" t="s">
        <v>25</v>
      </c>
      <c r="D279" s="24"/>
      <c r="E279" s="24"/>
      <c r="F279" s="24"/>
      <c r="G279" s="24"/>
      <c r="H279" s="24"/>
      <c r="I279" s="24"/>
      <c r="J279" s="24"/>
      <c r="K279" s="24"/>
      <c r="L279" s="24"/>
      <c r="M279" s="24"/>
      <c r="N279" s="24"/>
      <c r="O279" s="24"/>
      <c r="P279" s="24"/>
      <c r="Q279" s="24"/>
      <c r="R279" s="24"/>
      <c r="S279" s="24"/>
      <c r="T279" s="24"/>
      <c r="U279" s="24"/>
      <c r="V279" s="24"/>
      <c r="W279" s="24"/>
      <c r="X279" s="24"/>
      <c r="Y279" s="24">
        <v>1</v>
      </c>
      <c r="Z279" s="24"/>
      <c r="AA279" s="24"/>
      <c r="AB279" s="24"/>
      <c r="AC279" s="24"/>
      <c r="AD279" s="24"/>
      <c r="AE279" s="24"/>
      <c r="AF279" s="24"/>
      <c r="AG279" s="24"/>
      <c r="AH279" s="7">
        <v>1</v>
      </c>
    </row>
    <row r="280" spans="1:34">
      <c r="A280" s="131"/>
      <c r="B280" s="18" t="s">
        <v>31</v>
      </c>
      <c r="C280" s="6" t="s">
        <v>39</v>
      </c>
      <c r="D280" s="24"/>
      <c r="E280" s="24"/>
      <c r="F280" s="24"/>
      <c r="G280" s="24">
        <v>10</v>
      </c>
      <c r="H280" s="24"/>
      <c r="I280" s="24"/>
      <c r="J280" s="24"/>
      <c r="K280" s="24">
        <v>11</v>
      </c>
      <c r="L280" s="24"/>
      <c r="M280" s="24"/>
      <c r="N280" s="24"/>
      <c r="O280" s="24"/>
      <c r="P280" s="24"/>
      <c r="Q280" s="24">
        <v>10</v>
      </c>
      <c r="R280" s="24"/>
      <c r="S280" s="24"/>
      <c r="T280" s="24"/>
      <c r="U280" s="24"/>
      <c r="V280" s="24"/>
      <c r="W280" s="24"/>
      <c r="X280" s="24"/>
      <c r="Y280" s="24"/>
      <c r="Z280" s="24"/>
      <c r="AA280" s="24"/>
      <c r="AB280" s="24">
        <v>10</v>
      </c>
      <c r="AC280" s="24"/>
      <c r="AD280" s="24"/>
      <c r="AE280" s="24"/>
      <c r="AF280" s="24">
        <v>42</v>
      </c>
      <c r="AG280" s="24"/>
      <c r="AH280" s="7">
        <v>83</v>
      </c>
    </row>
    <row r="281" spans="1:34">
      <c r="A281" s="131"/>
      <c r="B281" s="131" t="s">
        <v>41</v>
      </c>
      <c r="C281" s="6" t="s">
        <v>42</v>
      </c>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v>12</v>
      </c>
      <c r="AH281" s="7">
        <v>12</v>
      </c>
    </row>
    <row r="282" spans="1:34">
      <c r="A282" s="131"/>
      <c r="B282" s="131"/>
      <c r="C282" s="6" t="s">
        <v>43</v>
      </c>
      <c r="D282" s="24"/>
      <c r="E282" s="24">
        <v>8</v>
      </c>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7">
        <v>8</v>
      </c>
    </row>
    <row r="283" spans="1:34">
      <c r="A283" s="131"/>
      <c r="B283" s="14" t="s">
        <v>93</v>
      </c>
      <c r="C283" s="14"/>
      <c r="D283" s="15"/>
      <c r="E283" s="15">
        <v>121</v>
      </c>
      <c r="F283" s="15"/>
      <c r="G283" s="15">
        <v>10</v>
      </c>
      <c r="H283" s="15"/>
      <c r="I283" s="15"/>
      <c r="J283" s="15"/>
      <c r="K283" s="15">
        <v>11</v>
      </c>
      <c r="L283" s="15"/>
      <c r="M283" s="15"/>
      <c r="N283" s="15"/>
      <c r="O283" s="15"/>
      <c r="P283" s="15"/>
      <c r="Q283" s="15">
        <v>10</v>
      </c>
      <c r="R283" s="15"/>
      <c r="S283" s="15"/>
      <c r="T283" s="15"/>
      <c r="U283" s="15"/>
      <c r="V283" s="15"/>
      <c r="W283" s="15"/>
      <c r="X283" s="15"/>
      <c r="Y283" s="15">
        <v>1</v>
      </c>
      <c r="Z283" s="15"/>
      <c r="AA283" s="15"/>
      <c r="AB283" s="15">
        <v>104</v>
      </c>
      <c r="AC283" s="15"/>
      <c r="AD283" s="15"/>
      <c r="AE283" s="15"/>
      <c r="AF283" s="15">
        <v>42</v>
      </c>
      <c r="AG283" s="15">
        <v>12</v>
      </c>
      <c r="AH283" s="15">
        <v>311</v>
      </c>
    </row>
    <row r="284" spans="1:34">
      <c r="A284" s="131" t="s">
        <v>94</v>
      </c>
      <c r="B284" s="131" t="s">
        <v>4</v>
      </c>
      <c r="C284" s="6" t="s">
        <v>15</v>
      </c>
      <c r="D284" s="24"/>
      <c r="E284" s="24"/>
      <c r="F284" s="24"/>
      <c r="G284" s="24"/>
      <c r="H284" s="24"/>
      <c r="I284" s="24"/>
      <c r="J284" s="24"/>
      <c r="K284" s="24"/>
      <c r="L284" s="24"/>
      <c r="M284" s="24"/>
      <c r="N284" s="24"/>
      <c r="O284" s="24"/>
      <c r="P284" s="24"/>
      <c r="Q284" s="24"/>
      <c r="R284" s="24"/>
      <c r="S284" s="24"/>
      <c r="T284" s="24"/>
      <c r="U284" s="24"/>
      <c r="V284" s="24">
        <v>110</v>
      </c>
      <c r="W284" s="24"/>
      <c r="X284" s="24"/>
      <c r="Y284" s="24"/>
      <c r="Z284" s="24"/>
      <c r="AA284" s="24"/>
      <c r="AB284" s="24"/>
      <c r="AC284" s="24"/>
      <c r="AD284" s="24"/>
      <c r="AE284" s="24"/>
      <c r="AF284" s="24"/>
      <c r="AG284" s="24"/>
      <c r="AH284" s="7">
        <v>110</v>
      </c>
    </row>
    <row r="285" spans="1:34">
      <c r="A285" s="131"/>
      <c r="B285" s="131"/>
      <c r="C285" s="6" t="s">
        <v>16</v>
      </c>
      <c r="D285" s="24"/>
      <c r="E285" s="24"/>
      <c r="F285" s="24"/>
      <c r="G285" s="24"/>
      <c r="H285" s="24">
        <v>14</v>
      </c>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7">
        <v>14</v>
      </c>
    </row>
    <row r="286" spans="1:34">
      <c r="A286" s="131"/>
      <c r="B286" s="14" t="s">
        <v>95</v>
      </c>
      <c r="C286" s="14"/>
      <c r="D286" s="15"/>
      <c r="E286" s="15"/>
      <c r="F286" s="15"/>
      <c r="G286" s="15"/>
      <c r="H286" s="15">
        <v>14</v>
      </c>
      <c r="I286" s="15"/>
      <c r="J286" s="15"/>
      <c r="K286" s="15"/>
      <c r="L286" s="15"/>
      <c r="M286" s="15"/>
      <c r="N286" s="15"/>
      <c r="O286" s="15"/>
      <c r="P286" s="15"/>
      <c r="Q286" s="15"/>
      <c r="R286" s="15"/>
      <c r="S286" s="15"/>
      <c r="T286" s="15"/>
      <c r="U286" s="15"/>
      <c r="V286" s="15">
        <v>110</v>
      </c>
      <c r="W286" s="15"/>
      <c r="X286" s="15"/>
      <c r="Y286" s="15"/>
      <c r="Z286" s="15"/>
      <c r="AA286" s="15"/>
      <c r="AB286" s="15"/>
      <c r="AC286" s="15"/>
      <c r="AD286" s="15"/>
      <c r="AE286" s="15"/>
      <c r="AF286" s="15"/>
      <c r="AG286" s="15"/>
      <c r="AH286" s="15">
        <v>124</v>
      </c>
    </row>
    <row r="287" spans="1:34">
      <c r="A287" s="131" t="s">
        <v>96</v>
      </c>
      <c r="B287" s="131" t="s">
        <v>4</v>
      </c>
      <c r="C287" s="6" t="s">
        <v>12</v>
      </c>
      <c r="D287" s="24"/>
      <c r="E287" s="24"/>
      <c r="F287" s="24"/>
      <c r="G287" s="24"/>
      <c r="H287" s="24"/>
      <c r="I287" s="24"/>
      <c r="J287" s="24"/>
      <c r="K287" s="24"/>
      <c r="L287" s="24"/>
      <c r="M287" s="24"/>
      <c r="N287" s="24"/>
      <c r="O287" s="24"/>
      <c r="P287" s="24">
        <v>13</v>
      </c>
      <c r="Q287" s="24"/>
      <c r="R287" s="24"/>
      <c r="S287" s="24"/>
      <c r="T287" s="24"/>
      <c r="U287" s="24"/>
      <c r="V287" s="24"/>
      <c r="W287" s="24"/>
      <c r="X287" s="24"/>
      <c r="Y287" s="24"/>
      <c r="Z287" s="24"/>
      <c r="AA287" s="24"/>
      <c r="AB287" s="24"/>
      <c r="AC287" s="24"/>
      <c r="AD287" s="24"/>
      <c r="AE287" s="24"/>
      <c r="AF287" s="24"/>
      <c r="AG287" s="24"/>
      <c r="AH287" s="7">
        <v>13</v>
      </c>
    </row>
    <row r="288" spans="1:34">
      <c r="A288" s="131"/>
      <c r="B288" s="131"/>
      <c r="C288" s="6" t="s">
        <v>22</v>
      </c>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v>27</v>
      </c>
      <c r="AC288" s="24"/>
      <c r="AD288" s="24"/>
      <c r="AE288" s="24"/>
      <c r="AF288" s="24"/>
      <c r="AG288" s="24"/>
      <c r="AH288" s="7">
        <v>27</v>
      </c>
    </row>
    <row r="289" spans="1:34">
      <c r="A289" s="131"/>
      <c r="B289" s="18" t="s">
        <v>31</v>
      </c>
      <c r="C289" s="6" t="s">
        <v>36</v>
      </c>
      <c r="D289" s="24"/>
      <c r="E289" s="24"/>
      <c r="F289" s="24"/>
      <c r="G289" s="24"/>
      <c r="H289" s="24"/>
      <c r="I289" s="24"/>
      <c r="J289" s="24"/>
      <c r="K289" s="24"/>
      <c r="L289" s="24"/>
      <c r="M289" s="24"/>
      <c r="N289" s="24"/>
      <c r="O289" s="24"/>
      <c r="P289" s="24"/>
      <c r="Q289" s="24">
        <v>18</v>
      </c>
      <c r="R289" s="24"/>
      <c r="S289" s="24"/>
      <c r="T289" s="24"/>
      <c r="U289" s="24"/>
      <c r="V289" s="24"/>
      <c r="W289" s="24"/>
      <c r="X289" s="24"/>
      <c r="Y289" s="24"/>
      <c r="Z289" s="24"/>
      <c r="AA289" s="24"/>
      <c r="AB289" s="24"/>
      <c r="AC289" s="24"/>
      <c r="AD289" s="24"/>
      <c r="AE289" s="24"/>
      <c r="AF289" s="24"/>
      <c r="AG289" s="24"/>
      <c r="AH289" s="7">
        <v>18</v>
      </c>
    </row>
    <row r="290" spans="1:34">
      <c r="A290" s="131"/>
      <c r="B290" s="131" t="s">
        <v>41</v>
      </c>
      <c r="C290" s="6" t="s">
        <v>42</v>
      </c>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v>26</v>
      </c>
      <c r="AH290" s="7">
        <v>26</v>
      </c>
    </row>
    <row r="291" spans="1:34">
      <c r="A291" s="131"/>
      <c r="B291" s="131"/>
      <c r="C291" s="6" t="s">
        <v>43</v>
      </c>
      <c r="D291" s="24"/>
      <c r="E291" s="24">
        <v>5</v>
      </c>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7">
        <v>5</v>
      </c>
    </row>
    <row r="292" spans="1:34">
      <c r="A292" s="131"/>
      <c r="B292" s="14" t="s">
        <v>97</v>
      </c>
      <c r="C292" s="14"/>
      <c r="D292" s="15"/>
      <c r="E292" s="15">
        <v>5</v>
      </c>
      <c r="F292" s="15"/>
      <c r="G292" s="15"/>
      <c r="H292" s="15"/>
      <c r="I292" s="15"/>
      <c r="J292" s="15"/>
      <c r="K292" s="15"/>
      <c r="L292" s="15"/>
      <c r="M292" s="15"/>
      <c r="N292" s="15"/>
      <c r="O292" s="15"/>
      <c r="P292" s="15">
        <v>13</v>
      </c>
      <c r="Q292" s="15">
        <v>18</v>
      </c>
      <c r="R292" s="15"/>
      <c r="S292" s="15"/>
      <c r="T292" s="15"/>
      <c r="U292" s="15"/>
      <c r="V292" s="15"/>
      <c r="W292" s="15"/>
      <c r="X292" s="15"/>
      <c r="Y292" s="15"/>
      <c r="Z292" s="15"/>
      <c r="AA292" s="15"/>
      <c r="AB292" s="15">
        <v>27</v>
      </c>
      <c r="AC292" s="15"/>
      <c r="AD292" s="15"/>
      <c r="AE292" s="15"/>
      <c r="AF292" s="15"/>
      <c r="AG292" s="15">
        <v>26</v>
      </c>
      <c r="AH292" s="15">
        <v>89</v>
      </c>
    </row>
    <row r="293" spans="1:34">
      <c r="A293" s="131" t="s">
        <v>98</v>
      </c>
      <c r="B293" s="131" t="s">
        <v>4</v>
      </c>
      <c r="C293" s="6" t="s">
        <v>6</v>
      </c>
      <c r="D293" s="24"/>
      <c r="E293" s="24"/>
      <c r="F293" s="24"/>
      <c r="G293" s="24"/>
      <c r="H293" s="24"/>
      <c r="I293" s="24"/>
      <c r="J293" s="24"/>
      <c r="K293" s="24"/>
      <c r="L293" s="24"/>
      <c r="M293" s="24"/>
      <c r="N293" s="24"/>
      <c r="O293" s="24"/>
      <c r="P293" s="24"/>
      <c r="Q293" s="24">
        <v>189</v>
      </c>
      <c r="R293" s="24"/>
      <c r="S293" s="24"/>
      <c r="T293" s="24"/>
      <c r="U293" s="24"/>
      <c r="V293" s="24"/>
      <c r="W293" s="24"/>
      <c r="X293" s="24"/>
      <c r="Y293" s="24"/>
      <c r="Z293" s="24"/>
      <c r="AA293" s="24"/>
      <c r="AB293" s="24"/>
      <c r="AC293" s="24"/>
      <c r="AD293" s="24"/>
      <c r="AE293" s="24"/>
      <c r="AF293" s="24"/>
      <c r="AG293" s="24"/>
      <c r="AH293" s="7">
        <v>189</v>
      </c>
    </row>
    <row r="294" spans="1:34">
      <c r="A294" s="131"/>
      <c r="B294" s="131"/>
      <c r="C294" s="6" t="s">
        <v>7</v>
      </c>
      <c r="D294" s="24"/>
      <c r="E294" s="24"/>
      <c r="F294" s="24"/>
      <c r="G294" s="24"/>
      <c r="H294" s="24"/>
      <c r="I294" s="24"/>
      <c r="J294" s="24"/>
      <c r="K294" s="24">
        <v>30</v>
      </c>
      <c r="L294" s="24"/>
      <c r="M294" s="24"/>
      <c r="N294" s="24"/>
      <c r="O294" s="24"/>
      <c r="P294" s="24"/>
      <c r="Q294" s="24">
        <v>149</v>
      </c>
      <c r="R294" s="24"/>
      <c r="S294" s="24"/>
      <c r="T294" s="24"/>
      <c r="U294" s="24"/>
      <c r="V294" s="24"/>
      <c r="W294" s="24"/>
      <c r="X294" s="24"/>
      <c r="Y294" s="24"/>
      <c r="Z294" s="24"/>
      <c r="AA294" s="24"/>
      <c r="AB294" s="24"/>
      <c r="AC294" s="24"/>
      <c r="AD294" s="24"/>
      <c r="AE294" s="24"/>
      <c r="AF294" s="24"/>
      <c r="AG294" s="24"/>
      <c r="AH294" s="7">
        <v>179</v>
      </c>
    </row>
    <row r="295" spans="1:34">
      <c r="A295" s="131"/>
      <c r="B295" s="131"/>
      <c r="C295" s="6" t="s">
        <v>8</v>
      </c>
      <c r="D295" s="24"/>
      <c r="E295" s="24"/>
      <c r="F295" s="24"/>
      <c r="G295" s="24">
        <v>114</v>
      </c>
      <c r="H295" s="24"/>
      <c r="I295" s="24"/>
      <c r="J295" s="24"/>
      <c r="K295" s="24"/>
      <c r="L295" s="24">
        <v>15</v>
      </c>
      <c r="M295" s="24"/>
      <c r="N295" s="24">
        <v>9</v>
      </c>
      <c r="O295" s="24"/>
      <c r="P295" s="24">
        <v>38</v>
      </c>
      <c r="Q295" s="24"/>
      <c r="R295" s="24"/>
      <c r="S295" s="24"/>
      <c r="T295" s="24"/>
      <c r="U295" s="24"/>
      <c r="V295" s="24"/>
      <c r="W295" s="24">
        <v>12</v>
      </c>
      <c r="X295" s="24"/>
      <c r="Y295" s="24"/>
      <c r="Z295" s="24">
        <v>18</v>
      </c>
      <c r="AA295" s="24"/>
      <c r="AB295" s="24"/>
      <c r="AC295" s="24"/>
      <c r="AD295" s="24"/>
      <c r="AE295" s="24"/>
      <c r="AF295" s="24"/>
      <c r="AG295" s="24"/>
      <c r="AH295" s="7">
        <v>206</v>
      </c>
    </row>
    <row r="296" spans="1:34">
      <c r="A296" s="131"/>
      <c r="B296" s="131"/>
      <c r="C296" s="6" t="s">
        <v>10</v>
      </c>
      <c r="D296" s="24"/>
      <c r="E296" s="24"/>
      <c r="F296" s="24"/>
      <c r="G296" s="24">
        <v>39</v>
      </c>
      <c r="H296" s="24"/>
      <c r="I296" s="24"/>
      <c r="J296" s="24"/>
      <c r="K296" s="24"/>
      <c r="L296" s="24"/>
      <c r="M296" s="24">
        <v>29</v>
      </c>
      <c r="N296" s="24">
        <v>28</v>
      </c>
      <c r="O296" s="24"/>
      <c r="P296" s="24"/>
      <c r="Q296" s="24"/>
      <c r="R296" s="24"/>
      <c r="S296" s="24"/>
      <c r="T296" s="24"/>
      <c r="U296" s="24"/>
      <c r="V296" s="24"/>
      <c r="W296" s="24">
        <v>15</v>
      </c>
      <c r="X296" s="24"/>
      <c r="Y296" s="24"/>
      <c r="Z296" s="24">
        <v>14</v>
      </c>
      <c r="AA296" s="24"/>
      <c r="AB296" s="24">
        <v>13</v>
      </c>
      <c r="AC296" s="24"/>
      <c r="AD296" s="24"/>
      <c r="AE296" s="24"/>
      <c r="AF296" s="24"/>
      <c r="AG296" s="24"/>
      <c r="AH296" s="7">
        <v>138</v>
      </c>
    </row>
    <row r="297" spans="1:34">
      <c r="A297" s="131"/>
      <c r="B297" s="131"/>
      <c r="C297" s="6" t="s">
        <v>11</v>
      </c>
      <c r="D297" s="24"/>
      <c r="E297" s="24"/>
      <c r="F297" s="24"/>
      <c r="G297" s="24"/>
      <c r="H297" s="24"/>
      <c r="I297" s="24"/>
      <c r="J297" s="24"/>
      <c r="K297" s="24"/>
      <c r="L297" s="24"/>
      <c r="M297" s="24">
        <v>47</v>
      </c>
      <c r="N297" s="24"/>
      <c r="O297" s="24"/>
      <c r="P297" s="24"/>
      <c r="Q297" s="24"/>
      <c r="R297" s="24"/>
      <c r="S297" s="24"/>
      <c r="T297" s="24"/>
      <c r="U297" s="24"/>
      <c r="V297" s="24"/>
      <c r="W297" s="24">
        <v>11</v>
      </c>
      <c r="X297" s="24"/>
      <c r="Y297" s="24"/>
      <c r="Z297" s="24"/>
      <c r="AA297" s="24"/>
      <c r="AB297" s="24">
        <v>21</v>
      </c>
      <c r="AC297" s="24"/>
      <c r="AD297" s="24"/>
      <c r="AE297" s="24"/>
      <c r="AF297" s="24"/>
      <c r="AG297" s="24"/>
      <c r="AH297" s="7">
        <v>79</v>
      </c>
    </row>
    <row r="298" spans="1:34">
      <c r="A298" s="131"/>
      <c r="B298" s="131"/>
      <c r="C298" s="6" t="s">
        <v>12</v>
      </c>
      <c r="D298" s="24"/>
      <c r="E298" s="24"/>
      <c r="F298" s="24"/>
      <c r="G298" s="24"/>
      <c r="H298" s="24"/>
      <c r="I298" s="24"/>
      <c r="J298" s="24"/>
      <c r="K298" s="24"/>
      <c r="L298" s="24"/>
      <c r="M298" s="24"/>
      <c r="N298" s="24"/>
      <c r="O298" s="24"/>
      <c r="P298" s="24">
        <v>80</v>
      </c>
      <c r="Q298" s="24"/>
      <c r="R298" s="24"/>
      <c r="S298" s="24"/>
      <c r="T298" s="24"/>
      <c r="U298" s="24"/>
      <c r="V298" s="24"/>
      <c r="W298" s="24"/>
      <c r="X298" s="24"/>
      <c r="Y298" s="24"/>
      <c r="Z298" s="24"/>
      <c r="AA298" s="24"/>
      <c r="AB298" s="24"/>
      <c r="AC298" s="24"/>
      <c r="AD298" s="24"/>
      <c r="AE298" s="24"/>
      <c r="AF298" s="24"/>
      <c r="AG298" s="24"/>
      <c r="AH298" s="7">
        <v>80</v>
      </c>
    </row>
    <row r="299" spans="1:34">
      <c r="A299" s="131"/>
      <c r="B299" s="131"/>
      <c r="C299" s="6" t="s">
        <v>13</v>
      </c>
      <c r="D299" s="24"/>
      <c r="E299" s="24"/>
      <c r="F299" s="24"/>
      <c r="G299" s="24"/>
      <c r="H299" s="24"/>
      <c r="I299" s="24"/>
      <c r="J299" s="24"/>
      <c r="K299" s="24">
        <v>15</v>
      </c>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7">
        <v>15</v>
      </c>
    </row>
    <row r="300" spans="1:34">
      <c r="A300" s="131"/>
      <c r="B300" s="131"/>
      <c r="C300" s="6" t="s">
        <v>15</v>
      </c>
      <c r="D300" s="24"/>
      <c r="E300" s="24">
        <v>540</v>
      </c>
      <c r="F300" s="24"/>
      <c r="G300" s="24"/>
      <c r="H300" s="24"/>
      <c r="I300" s="24"/>
      <c r="J300" s="24"/>
      <c r="K300" s="24">
        <v>133</v>
      </c>
      <c r="L300" s="24"/>
      <c r="M300" s="24">
        <v>194</v>
      </c>
      <c r="N300" s="24">
        <v>37</v>
      </c>
      <c r="O300" s="24">
        <v>32</v>
      </c>
      <c r="P300" s="24"/>
      <c r="Q300" s="24"/>
      <c r="R300" s="24"/>
      <c r="S300" s="24"/>
      <c r="T300" s="24"/>
      <c r="U300" s="24"/>
      <c r="V300" s="24">
        <v>280</v>
      </c>
      <c r="W300" s="24">
        <v>165</v>
      </c>
      <c r="X300" s="24"/>
      <c r="Y300" s="24"/>
      <c r="Z300" s="24">
        <v>114</v>
      </c>
      <c r="AA300" s="24"/>
      <c r="AB300" s="24">
        <v>326</v>
      </c>
      <c r="AC300" s="24"/>
      <c r="AD300" s="24"/>
      <c r="AE300" s="24"/>
      <c r="AF300" s="24"/>
      <c r="AG300" s="24"/>
      <c r="AH300" s="7">
        <v>1821</v>
      </c>
    </row>
    <row r="301" spans="1:34">
      <c r="A301" s="131"/>
      <c r="B301" s="131"/>
      <c r="C301" s="6" t="s">
        <v>16</v>
      </c>
      <c r="D301" s="24"/>
      <c r="E301" s="24">
        <v>19</v>
      </c>
      <c r="F301" s="24"/>
      <c r="G301" s="24"/>
      <c r="H301" s="24"/>
      <c r="I301" s="24"/>
      <c r="J301" s="24"/>
      <c r="K301" s="24"/>
      <c r="L301" s="24"/>
      <c r="M301" s="24"/>
      <c r="N301" s="24"/>
      <c r="O301" s="24"/>
      <c r="P301" s="24"/>
      <c r="Q301" s="24"/>
      <c r="R301" s="24"/>
      <c r="S301" s="24"/>
      <c r="T301" s="24"/>
      <c r="U301" s="24"/>
      <c r="V301" s="24"/>
      <c r="W301" s="24"/>
      <c r="X301" s="24"/>
      <c r="Y301" s="24"/>
      <c r="Z301" s="24">
        <v>13</v>
      </c>
      <c r="AA301" s="24"/>
      <c r="AB301" s="24">
        <v>31</v>
      </c>
      <c r="AC301" s="24"/>
      <c r="AD301" s="24"/>
      <c r="AE301" s="24"/>
      <c r="AF301" s="24"/>
      <c r="AG301" s="24"/>
      <c r="AH301" s="7">
        <v>63</v>
      </c>
    </row>
    <row r="302" spans="1:34">
      <c r="A302" s="131"/>
      <c r="B302" s="131"/>
      <c r="C302" s="6" t="s">
        <v>20</v>
      </c>
      <c r="D302" s="24"/>
      <c r="E302" s="24">
        <v>32</v>
      </c>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7">
        <v>32</v>
      </c>
    </row>
    <row r="303" spans="1:34">
      <c r="A303" s="131"/>
      <c r="B303" s="131"/>
      <c r="C303" s="6" t="s">
        <v>21</v>
      </c>
      <c r="D303" s="24"/>
      <c r="E303" s="24">
        <v>59</v>
      </c>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7">
        <v>59</v>
      </c>
    </row>
    <row r="304" spans="1:34">
      <c r="A304" s="131"/>
      <c r="B304" s="18" t="s">
        <v>24</v>
      </c>
      <c r="C304" s="6" t="s">
        <v>25</v>
      </c>
      <c r="D304" s="24"/>
      <c r="E304" s="24"/>
      <c r="F304" s="24"/>
      <c r="G304" s="24"/>
      <c r="H304" s="24"/>
      <c r="I304" s="24"/>
      <c r="J304" s="24"/>
      <c r="K304" s="24">
        <v>19</v>
      </c>
      <c r="L304" s="24"/>
      <c r="M304" s="24"/>
      <c r="N304" s="24"/>
      <c r="O304" s="24"/>
      <c r="P304" s="24"/>
      <c r="Q304" s="24"/>
      <c r="R304" s="24"/>
      <c r="S304" s="24"/>
      <c r="T304" s="24"/>
      <c r="U304" s="24"/>
      <c r="V304" s="24"/>
      <c r="W304" s="24"/>
      <c r="X304" s="24"/>
      <c r="Y304" s="24"/>
      <c r="Z304" s="24"/>
      <c r="AA304" s="24"/>
      <c r="AB304" s="24">
        <v>29</v>
      </c>
      <c r="AC304" s="24"/>
      <c r="AD304" s="24"/>
      <c r="AE304" s="24"/>
      <c r="AF304" s="24">
        <v>57</v>
      </c>
      <c r="AG304" s="24"/>
      <c r="AH304" s="7">
        <v>105</v>
      </c>
    </row>
    <row r="305" spans="1:34">
      <c r="A305" s="131"/>
      <c r="B305" s="131" t="s">
        <v>31</v>
      </c>
      <c r="C305" s="6" t="s">
        <v>36</v>
      </c>
      <c r="D305" s="24"/>
      <c r="E305" s="24"/>
      <c r="F305" s="24"/>
      <c r="G305" s="24"/>
      <c r="H305" s="24"/>
      <c r="I305" s="24"/>
      <c r="J305" s="24"/>
      <c r="K305" s="24"/>
      <c r="L305" s="24"/>
      <c r="M305" s="24"/>
      <c r="N305" s="24"/>
      <c r="O305" s="24"/>
      <c r="P305" s="24"/>
      <c r="Q305" s="24">
        <v>16</v>
      </c>
      <c r="R305" s="24"/>
      <c r="S305" s="24"/>
      <c r="T305" s="24"/>
      <c r="U305" s="24"/>
      <c r="V305" s="24"/>
      <c r="W305" s="24"/>
      <c r="X305" s="24"/>
      <c r="Y305" s="24"/>
      <c r="Z305" s="24"/>
      <c r="AA305" s="24"/>
      <c r="AB305" s="24"/>
      <c r="AC305" s="24"/>
      <c r="AD305" s="24"/>
      <c r="AE305" s="24"/>
      <c r="AF305" s="24"/>
      <c r="AG305" s="24"/>
      <c r="AH305" s="7">
        <v>16</v>
      </c>
    </row>
    <row r="306" spans="1:34">
      <c r="A306" s="131"/>
      <c r="B306" s="131"/>
      <c r="C306" s="6" t="s">
        <v>39</v>
      </c>
      <c r="D306" s="24"/>
      <c r="E306" s="24"/>
      <c r="F306" s="24"/>
      <c r="G306" s="24"/>
      <c r="H306" s="24"/>
      <c r="I306" s="24"/>
      <c r="J306" s="24"/>
      <c r="K306" s="24">
        <v>67</v>
      </c>
      <c r="L306" s="24">
        <v>19</v>
      </c>
      <c r="M306" s="24"/>
      <c r="N306" s="24"/>
      <c r="O306" s="24"/>
      <c r="P306" s="24"/>
      <c r="Q306" s="24">
        <v>16</v>
      </c>
      <c r="R306" s="24"/>
      <c r="S306" s="24"/>
      <c r="T306" s="24"/>
      <c r="U306" s="24"/>
      <c r="V306" s="24"/>
      <c r="W306" s="24"/>
      <c r="X306" s="24"/>
      <c r="Y306" s="24"/>
      <c r="Z306" s="24"/>
      <c r="AA306" s="24"/>
      <c r="AB306" s="24"/>
      <c r="AC306" s="24"/>
      <c r="AD306" s="24"/>
      <c r="AE306" s="24"/>
      <c r="AF306" s="24">
        <v>108</v>
      </c>
      <c r="AG306" s="24"/>
      <c r="AH306" s="7">
        <v>210</v>
      </c>
    </row>
    <row r="307" spans="1:34">
      <c r="A307" s="131"/>
      <c r="B307" s="131" t="s">
        <v>41</v>
      </c>
      <c r="C307" s="6" t="s">
        <v>42</v>
      </c>
      <c r="D307" s="24"/>
      <c r="E307" s="24"/>
      <c r="F307" s="24"/>
      <c r="G307" s="24">
        <v>20</v>
      </c>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v>20</v>
      </c>
      <c r="AH307" s="7">
        <v>40</v>
      </c>
    </row>
    <row r="308" spans="1:34">
      <c r="A308" s="131"/>
      <c r="B308" s="131"/>
      <c r="C308" s="6" t="s">
        <v>43</v>
      </c>
      <c r="D308" s="24"/>
      <c r="E308" s="24"/>
      <c r="F308" s="24"/>
      <c r="G308" s="24">
        <v>53</v>
      </c>
      <c r="H308" s="24"/>
      <c r="I308" s="24"/>
      <c r="J308" s="24"/>
      <c r="K308" s="24"/>
      <c r="L308" s="24"/>
      <c r="M308" s="24"/>
      <c r="N308" s="24"/>
      <c r="O308" s="24"/>
      <c r="P308" s="24"/>
      <c r="Q308" s="24"/>
      <c r="R308" s="24"/>
      <c r="S308" s="24"/>
      <c r="T308" s="24"/>
      <c r="U308" s="24"/>
      <c r="V308" s="24"/>
      <c r="W308" s="24"/>
      <c r="X308" s="24"/>
      <c r="Y308" s="24"/>
      <c r="Z308" s="24">
        <v>54</v>
      </c>
      <c r="AA308" s="24"/>
      <c r="AB308" s="24"/>
      <c r="AC308" s="24"/>
      <c r="AD308" s="24"/>
      <c r="AE308" s="24"/>
      <c r="AF308" s="24"/>
      <c r="AG308" s="24"/>
      <c r="AH308" s="7">
        <v>107</v>
      </c>
    </row>
    <row r="309" spans="1:34">
      <c r="A309" s="131"/>
      <c r="B309" s="131" t="s">
        <v>44</v>
      </c>
      <c r="C309" s="6" t="s">
        <v>45</v>
      </c>
      <c r="D309" s="24"/>
      <c r="E309" s="24"/>
      <c r="F309" s="24"/>
      <c r="G309" s="24"/>
      <c r="H309" s="24"/>
      <c r="I309" s="24"/>
      <c r="J309" s="24"/>
      <c r="K309" s="24"/>
      <c r="L309" s="24"/>
      <c r="M309" s="24"/>
      <c r="N309" s="24"/>
      <c r="O309" s="24"/>
      <c r="P309" s="24"/>
      <c r="Q309" s="24">
        <v>18</v>
      </c>
      <c r="R309" s="24"/>
      <c r="S309" s="24"/>
      <c r="T309" s="24"/>
      <c r="U309" s="24"/>
      <c r="V309" s="24"/>
      <c r="W309" s="24"/>
      <c r="X309" s="24"/>
      <c r="Y309" s="24"/>
      <c r="Z309" s="24"/>
      <c r="AA309" s="24"/>
      <c r="AB309" s="24"/>
      <c r="AC309" s="24"/>
      <c r="AD309" s="24"/>
      <c r="AE309" s="24"/>
      <c r="AF309" s="24"/>
      <c r="AG309" s="24"/>
      <c r="AH309" s="7">
        <v>18</v>
      </c>
    </row>
    <row r="310" spans="1:34">
      <c r="A310" s="131"/>
      <c r="B310" s="131"/>
      <c r="C310" s="6" t="s">
        <v>46</v>
      </c>
      <c r="D310" s="24"/>
      <c r="E310" s="24">
        <v>26</v>
      </c>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7">
        <v>26</v>
      </c>
    </row>
    <row r="311" spans="1:34">
      <c r="A311" s="131"/>
      <c r="B311" s="14" t="s">
        <v>99</v>
      </c>
      <c r="C311" s="14"/>
      <c r="D311" s="15"/>
      <c r="E311" s="15">
        <v>676</v>
      </c>
      <c r="F311" s="15"/>
      <c r="G311" s="15">
        <v>226</v>
      </c>
      <c r="H311" s="15"/>
      <c r="I311" s="15"/>
      <c r="J311" s="15"/>
      <c r="K311" s="15">
        <v>264</v>
      </c>
      <c r="L311" s="15">
        <v>34</v>
      </c>
      <c r="M311" s="15">
        <v>270</v>
      </c>
      <c r="N311" s="15">
        <v>74</v>
      </c>
      <c r="O311" s="15">
        <v>32</v>
      </c>
      <c r="P311" s="15">
        <v>118</v>
      </c>
      <c r="Q311" s="15">
        <v>388</v>
      </c>
      <c r="R311" s="15"/>
      <c r="S311" s="15"/>
      <c r="T311" s="15"/>
      <c r="U311" s="15"/>
      <c r="V311" s="15">
        <v>280</v>
      </c>
      <c r="W311" s="15">
        <v>203</v>
      </c>
      <c r="X311" s="15"/>
      <c r="Y311" s="15"/>
      <c r="Z311" s="15">
        <v>213</v>
      </c>
      <c r="AA311" s="15"/>
      <c r="AB311" s="15">
        <v>420</v>
      </c>
      <c r="AC311" s="15"/>
      <c r="AD311" s="15"/>
      <c r="AE311" s="15"/>
      <c r="AF311" s="15">
        <v>165</v>
      </c>
      <c r="AG311" s="15">
        <v>20</v>
      </c>
      <c r="AH311" s="15">
        <v>3383</v>
      </c>
    </row>
    <row r="312" spans="1:34">
      <c r="A312" s="131" t="s">
        <v>100</v>
      </c>
      <c r="B312" s="131" t="s">
        <v>4</v>
      </c>
      <c r="C312" s="6" t="s">
        <v>12</v>
      </c>
      <c r="D312" s="24"/>
      <c r="E312" s="24"/>
      <c r="F312" s="24"/>
      <c r="G312" s="24"/>
      <c r="H312" s="24"/>
      <c r="I312" s="24"/>
      <c r="J312" s="24"/>
      <c r="K312" s="24"/>
      <c r="L312" s="24"/>
      <c r="M312" s="24"/>
      <c r="N312" s="24"/>
      <c r="O312" s="24"/>
      <c r="P312" s="24">
        <v>14</v>
      </c>
      <c r="Q312" s="24"/>
      <c r="R312" s="24"/>
      <c r="S312" s="24"/>
      <c r="T312" s="24"/>
      <c r="U312" s="24"/>
      <c r="V312" s="24"/>
      <c r="W312" s="24"/>
      <c r="X312" s="24"/>
      <c r="Y312" s="24"/>
      <c r="Z312" s="24"/>
      <c r="AA312" s="24"/>
      <c r="AB312" s="24"/>
      <c r="AC312" s="24"/>
      <c r="AD312" s="24"/>
      <c r="AE312" s="24"/>
      <c r="AF312" s="24"/>
      <c r="AG312" s="24"/>
      <c r="AH312" s="7">
        <v>14</v>
      </c>
    </row>
    <row r="313" spans="1:34">
      <c r="A313" s="131"/>
      <c r="B313" s="131"/>
      <c r="C313" s="6" t="s">
        <v>13</v>
      </c>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v>25</v>
      </c>
      <c r="AG313" s="24">
        <v>25</v>
      </c>
      <c r="AH313" s="7">
        <v>50</v>
      </c>
    </row>
    <row r="314" spans="1:34">
      <c r="A314" s="131"/>
      <c r="B314" s="131"/>
      <c r="C314" s="6" t="s">
        <v>15</v>
      </c>
      <c r="D314" s="24"/>
      <c r="E314" s="24">
        <v>66</v>
      </c>
      <c r="F314" s="24"/>
      <c r="G314" s="24"/>
      <c r="H314" s="24"/>
      <c r="I314" s="24"/>
      <c r="J314" s="24"/>
      <c r="K314" s="24">
        <v>88</v>
      </c>
      <c r="L314" s="24"/>
      <c r="M314" s="24"/>
      <c r="N314" s="24">
        <v>29</v>
      </c>
      <c r="O314" s="24"/>
      <c r="P314" s="24"/>
      <c r="Q314" s="24"/>
      <c r="R314" s="24"/>
      <c r="S314" s="24"/>
      <c r="T314" s="24"/>
      <c r="U314" s="24"/>
      <c r="V314" s="24">
        <v>43</v>
      </c>
      <c r="W314" s="24"/>
      <c r="X314" s="24"/>
      <c r="Y314" s="24"/>
      <c r="Z314" s="24">
        <v>47</v>
      </c>
      <c r="AA314" s="24"/>
      <c r="AB314" s="24">
        <v>128</v>
      </c>
      <c r="AC314" s="24"/>
      <c r="AD314" s="24"/>
      <c r="AE314" s="24"/>
      <c r="AF314" s="24"/>
      <c r="AG314" s="24"/>
      <c r="AH314" s="7">
        <v>401</v>
      </c>
    </row>
    <row r="315" spans="1:34">
      <c r="A315" s="131"/>
      <c r="B315" s="131"/>
      <c r="C315" s="6" t="s">
        <v>16</v>
      </c>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v>14</v>
      </c>
      <c r="AC315" s="24"/>
      <c r="AD315" s="24"/>
      <c r="AE315" s="24"/>
      <c r="AF315" s="24"/>
      <c r="AG315" s="24"/>
      <c r="AH315" s="7">
        <v>14</v>
      </c>
    </row>
    <row r="316" spans="1:34">
      <c r="A316" s="131"/>
      <c r="B316" s="131"/>
      <c r="C316" s="6" t="s">
        <v>22</v>
      </c>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v>8</v>
      </c>
      <c r="AC316" s="24"/>
      <c r="AD316" s="24"/>
      <c r="AE316" s="24"/>
      <c r="AF316" s="24"/>
      <c r="AG316" s="24"/>
      <c r="AH316" s="7">
        <v>8</v>
      </c>
    </row>
    <row r="317" spans="1:34">
      <c r="A317" s="131"/>
      <c r="B317" s="131"/>
      <c r="C317" s="6" t="s">
        <v>23</v>
      </c>
      <c r="D317" s="24">
        <v>13</v>
      </c>
      <c r="E317" s="24"/>
      <c r="F317" s="24"/>
      <c r="G317" s="24">
        <v>15</v>
      </c>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7">
        <v>28</v>
      </c>
    </row>
    <row r="318" spans="1:34">
      <c r="A318" s="131"/>
      <c r="B318" s="131" t="s">
        <v>24</v>
      </c>
      <c r="C318" s="6" t="s">
        <v>25</v>
      </c>
      <c r="D318" s="24"/>
      <c r="E318" s="24"/>
      <c r="F318" s="24"/>
      <c r="G318" s="24"/>
      <c r="H318" s="24"/>
      <c r="I318" s="24"/>
      <c r="J318" s="24"/>
      <c r="K318" s="24">
        <v>1</v>
      </c>
      <c r="L318" s="24"/>
      <c r="M318" s="24"/>
      <c r="N318" s="24"/>
      <c r="O318" s="24"/>
      <c r="P318" s="24"/>
      <c r="Q318" s="24"/>
      <c r="R318" s="24"/>
      <c r="S318" s="24"/>
      <c r="T318" s="24"/>
      <c r="U318" s="24"/>
      <c r="V318" s="24"/>
      <c r="W318" s="24"/>
      <c r="X318" s="24"/>
      <c r="Y318" s="24"/>
      <c r="Z318" s="24"/>
      <c r="AA318" s="24"/>
      <c r="AB318" s="24"/>
      <c r="AC318" s="24"/>
      <c r="AD318" s="24"/>
      <c r="AE318" s="24"/>
      <c r="AF318" s="24">
        <v>30</v>
      </c>
      <c r="AG318" s="24">
        <v>29</v>
      </c>
      <c r="AH318" s="7">
        <v>60</v>
      </c>
    </row>
    <row r="319" spans="1:34">
      <c r="A319" s="131"/>
      <c r="B319" s="131"/>
      <c r="C319" s="6" t="s">
        <v>27</v>
      </c>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v>1</v>
      </c>
      <c r="AG319" s="24"/>
      <c r="AH319" s="7">
        <v>1</v>
      </c>
    </row>
    <row r="320" spans="1:34">
      <c r="A320" s="131"/>
      <c r="B320" s="131" t="s">
        <v>31</v>
      </c>
      <c r="C320" s="6" t="s">
        <v>39</v>
      </c>
      <c r="D320" s="24"/>
      <c r="E320" s="24"/>
      <c r="F320" s="24"/>
      <c r="G320" s="24">
        <v>12</v>
      </c>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7">
        <v>12</v>
      </c>
    </row>
    <row r="321" spans="1:34">
      <c r="A321" s="131"/>
      <c r="B321" s="131"/>
      <c r="C321" s="6" t="s">
        <v>40</v>
      </c>
      <c r="D321" s="24"/>
      <c r="E321" s="24"/>
      <c r="F321" s="24"/>
      <c r="G321" s="24"/>
      <c r="H321" s="24"/>
      <c r="I321" s="24"/>
      <c r="J321" s="24"/>
      <c r="K321" s="24">
        <v>36</v>
      </c>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7">
        <v>36</v>
      </c>
    </row>
    <row r="322" spans="1:34">
      <c r="A322" s="131"/>
      <c r="B322" s="131" t="s">
        <v>41</v>
      </c>
      <c r="C322" s="6" t="s">
        <v>42</v>
      </c>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v>18</v>
      </c>
      <c r="AH322" s="7">
        <v>18</v>
      </c>
    </row>
    <row r="323" spans="1:34">
      <c r="A323" s="131"/>
      <c r="B323" s="131"/>
      <c r="C323" s="6" t="s">
        <v>43</v>
      </c>
      <c r="D323" s="24"/>
      <c r="E323" s="24">
        <v>19</v>
      </c>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7">
        <v>19</v>
      </c>
    </row>
    <row r="324" spans="1:34">
      <c r="A324" s="131"/>
      <c r="B324" s="14" t="s">
        <v>101</v>
      </c>
      <c r="C324" s="14"/>
      <c r="D324" s="15">
        <v>13</v>
      </c>
      <c r="E324" s="15">
        <v>85</v>
      </c>
      <c r="F324" s="15"/>
      <c r="G324" s="15">
        <v>27</v>
      </c>
      <c r="H324" s="15"/>
      <c r="I324" s="15"/>
      <c r="J324" s="15"/>
      <c r="K324" s="15">
        <v>125</v>
      </c>
      <c r="L324" s="15"/>
      <c r="M324" s="15"/>
      <c r="N324" s="15">
        <v>29</v>
      </c>
      <c r="O324" s="15"/>
      <c r="P324" s="15">
        <v>14</v>
      </c>
      <c r="Q324" s="15"/>
      <c r="R324" s="15"/>
      <c r="S324" s="15"/>
      <c r="T324" s="15"/>
      <c r="U324" s="15"/>
      <c r="V324" s="15">
        <v>43</v>
      </c>
      <c r="W324" s="15"/>
      <c r="X324" s="15"/>
      <c r="Y324" s="15"/>
      <c r="Z324" s="15">
        <v>47</v>
      </c>
      <c r="AA324" s="15"/>
      <c r="AB324" s="15">
        <v>150</v>
      </c>
      <c r="AC324" s="15"/>
      <c r="AD324" s="15"/>
      <c r="AE324" s="15"/>
      <c r="AF324" s="15">
        <v>56</v>
      </c>
      <c r="AG324" s="15">
        <v>72</v>
      </c>
      <c r="AH324" s="15">
        <v>661</v>
      </c>
    </row>
    <row r="325" spans="1:34">
      <c r="A325" s="19" t="s">
        <v>3</v>
      </c>
      <c r="B325" s="20"/>
      <c r="C325" s="20"/>
      <c r="D325" s="21">
        <v>603</v>
      </c>
      <c r="E325" s="21">
        <v>7464</v>
      </c>
      <c r="F325" s="21">
        <v>234</v>
      </c>
      <c r="G325" s="21">
        <v>593</v>
      </c>
      <c r="H325" s="21">
        <v>892</v>
      </c>
      <c r="I325" s="21">
        <v>10</v>
      </c>
      <c r="J325" s="21">
        <v>93</v>
      </c>
      <c r="K325" s="21">
        <v>4064</v>
      </c>
      <c r="L325" s="21">
        <v>159</v>
      </c>
      <c r="M325" s="21">
        <v>1097</v>
      </c>
      <c r="N325" s="21">
        <v>413</v>
      </c>
      <c r="O325" s="21">
        <v>1229</v>
      </c>
      <c r="P325" s="21">
        <v>1578</v>
      </c>
      <c r="Q325" s="21">
        <v>2442</v>
      </c>
      <c r="R325" s="21">
        <v>670</v>
      </c>
      <c r="S325" s="21">
        <v>926</v>
      </c>
      <c r="T325" s="21">
        <v>587</v>
      </c>
      <c r="U325" s="21">
        <v>2</v>
      </c>
      <c r="V325" s="21">
        <v>3796</v>
      </c>
      <c r="W325" s="21">
        <v>527</v>
      </c>
      <c r="X325" s="21">
        <v>71</v>
      </c>
      <c r="Y325" s="21">
        <v>64</v>
      </c>
      <c r="Z325" s="21">
        <v>1061</v>
      </c>
      <c r="AA325" s="21">
        <v>184</v>
      </c>
      <c r="AB325" s="21">
        <v>9470</v>
      </c>
      <c r="AC325" s="21">
        <v>175</v>
      </c>
      <c r="AD325" s="21">
        <v>979</v>
      </c>
      <c r="AE325" s="21">
        <v>32</v>
      </c>
      <c r="AF325" s="21">
        <v>1667</v>
      </c>
      <c r="AG325" s="21">
        <v>699</v>
      </c>
      <c r="AH325" s="21">
        <v>41781</v>
      </c>
    </row>
    <row r="328" spans="1:34">
      <c r="A328" t="s">
        <v>102</v>
      </c>
    </row>
    <row r="329" spans="1:34">
      <c r="A329" t="s">
        <v>103</v>
      </c>
    </row>
  </sheetData>
  <mergeCells count="100">
    <mergeCell ref="BT6:BU6"/>
    <mergeCell ref="BV6:BW6"/>
    <mergeCell ref="A293:A311"/>
    <mergeCell ref="B293:B303"/>
    <mergeCell ref="B305:B306"/>
    <mergeCell ref="B307:B308"/>
    <mergeCell ref="B309:B310"/>
    <mergeCell ref="A287:A292"/>
    <mergeCell ref="B287:B288"/>
    <mergeCell ref="B290:B291"/>
    <mergeCell ref="A253:A262"/>
    <mergeCell ref="B253:B260"/>
    <mergeCell ref="A263:A276"/>
    <mergeCell ref="B263:B270"/>
    <mergeCell ref="B271:B273"/>
    <mergeCell ref="B274:B275"/>
    <mergeCell ref="A312:A324"/>
    <mergeCell ref="B312:B317"/>
    <mergeCell ref="B318:B319"/>
    <mergeCell ref="B320:B321"/>
    <mergeCell ref="B322:B323"/>
    <mergeCell ref="A277:A283"/>
    <mergeCell ref="B277:B278"/>
    <mergeCell ref="B281:B282"/>
    <mergeCell ref="A284:A286"/>
    <mergeCell ref="B284:B285"/>
    <mergeCell ref="A237:A242"/>
    <mergeCell ref="B237:B238"/>
    <mergeCell ref="A243:A252"/>
    <mergeCell ref="B243:B246"/>
    <mergeCell ref="B248:B249"/>
    <mergeCell ref="B250:B251"/>
    <mergeCell ref="A206:A224"/>
    <mergeCell ref="B206:B215"/>
    <mergeCell ref="B217:B222"/>
    <mergeCell ref="A225:A226"/>
    <mergeCell ref="A227:A236"/>
    <mergeCell ref="B227:B230"/>
    <mergeCell ref="B231:B233"/>
    <mergeCell ref="A202:A205"/>
    <mergeCell ref="B202:B204"/>
    <mergeCell ref="A158:A163"/>
    <mergeCell ref="B158:B160"/>
    <mergeCell ref="A164:A187"/>
    <mergeCell ref="B164:B177"/>
    <mergeCell ref="B179:B183"/>
    <mergeCell ref="B184:B185"/>
    <mergeCell ref="A188:A193"/>
    <mergeCell ref="B188:B191"/>
    <mergeCell ref="A194:A198"/>
    <mergeCell ref="B194:B196"/>
    <mergeCell ref="A199:A201"/>
    <mergeCell ref="A135:A151"/>
    <mergeCell ref="B135:B143"/>
    <mergeCell ref="B145:B148"/>
    <mergeCell ref="B149:B150"/>
    <mergeCell ref="A152:A157"/>
    <mergeCell ref="B152:B154"/>
    <mergeCell ref="B155:B156"/>
    <mergeCell ref="A109:A110"/>
    <mergeCell ref="A111:A119"/>
    <mergeCell ref="B111:B114"/>
    <mergeCell ref="B117:B118"/>
    <mergeCell ref="A120:A134"/>
    <mergeCell ref="B120:B128"/>
    <mergeCell ref="B130:B131"/>
    <mergeCell ref="B132:B133"/>
    <mergeCell ref="A76:A108"/>
    <mergeCell ref="B76:B91"/>
    <mergeCell ref="B92:B93"/>
    <mergeCell ref="B94:B95"/>
    <mergeCell ref="B96:B103"/>
    <mergeCell ref="B104:B105"/>
    <mergeCell ref="B106:B107"/>
    <mergeCell ref="A64:A68"/>
    <mergeCell ref="B64:B65"/>
    <mergeCell ref="B66:B67"/>
    <mergeCell ref="A69:A75"/>
    <mergeCell ref="B69:B70"/>
    <mergeCell ref="B71:B72"/>
    <mergeCell ref="B73:B74"/>
    <mergeCell ref="C48:C49"/>
    <mergeCell ref="D48:AG48"/>
    <mergeCell ref="AH48:AH49"/>
    <mergeCell ref="A50:A63"/>
    <mergeCell ref="B50:B56"/>
    <mergeCell ref="B57:B58"/>
    <mergeCell ref="B59:B61"/>
    <mergeCell ref="B28:B29"/>
    <mergeCell ref="B30:B38"/>
    <mergeCell ref="B39:B40"/>
    <mergeCell ref="B41:B42"/>
    <mergeCell ref="A48:A49"/>
    <mergeCell ref="B48:B49"/>
    <mergeCell ref="B25:B27"/>
    <mergeCell ref="B4:B5"/>
    <mergeCell ref="C4:C5"/>
    <mergeCell ref="D4:AG4"/>
    <mergeCell ref="AH4:AH5"/>
    <mergeCell ref="B6:B24"/>
  </mergeCells>
  <pageMargins left="0.7" right="0.7" top="0.75" bottom="0.75" header="0.3" footer="0.3"/>
  <pageSetup paperSize="9" orientation="portrait" verticalDpi="300" r:id="rId1"/>
</worksheet>
</file>

<file path=xl/worksheets/sheet13.xml><?xml version="1.0" encoding="utf-8"?>
<worksheet xmlns="http://schemas.openxmlformats.org/spreadsheetml/2006/main" xmlns:r="http://schemas.openxmlformats.org/officeDocument/2006/relationships">
  <dimension ref="A1:AW328"/>
  <sheetViews>
    <sheetView showGridLines="0" topLeftCell="AG56" zoomScale="90" zoomScaleNormal="90" workbookViewId="0">
      <selection activeCell="AP86" sqref="AP86"/>
    </sheetView>
  </sheetViews>
  <sheetFormatPr defaultColWidth="9.140625" defaultRowHeight="15"/>
  <cols>
    <col min="1" max="1" width="24.85546875" style="2" customWidth="1"/>
    <col min="2" max="2" width="53.140625" style="2" customWidth="1"/>
    <col min="3" max="3" width="94.5703125" customWidth="1"/>
    <col min="4" max="6" width="15" customWidth="1"/>
    <col min="7" max="9" width="26.28515625" customWidth="1"/>
    <col min="10" max="10" width="15" customWidth="1"/>
    <col min="11" max="11" width="26.28515625" customWidth="1"/>
    <col min="12" max="12" width="15" customWidth="1"/>
    <col min="13" max="13" width="26.28515625" customWidth="1"/>
    <col min="14" max="14" width="15" customWidth="1"/>
    <col min="15" max="15" width="26.28515625" customWidth="1"/>
    <col min="16" max="16" width="15" customWidth="1"/>
    <col min="17" max="22" width="26.28515625" customWidth="1"/>
    <col min="23" max="25" width="14.5703125" customWidth="1"/>
    <col min="28" max="28" width="24.85546875" style="2" customWidth="1"/>
    <col min="29" max="29" width="53.140625" style="2" customWidth="1"/>
    <col min="30" max="30" width="94.5703125" customWidth="1"/>
    <col min="31" max="31" width="22.140625" customWidth="1"/>
    <col min="35" max="35" width="10.85546875" customWidth="1"/>
    <col min="41" max="41" width="0.42578125" customWidth="1"/>
    <col min="42" max="42" width="29.42578125" customWidth="1"/>
    <col min="43" max="43" width="21.5703125" customWidth="1"/>
    <col min="44" max="44" width="14" customWidth="1"/>
  </cols>
  <sheetData>
    <row r="1" spans="1:48">
      <c r="A1" s="1" t="s">
        <v>151</v>
      </c>
      <c r="S1" s="2"/>
      <c r="AB1" s="1" t="s">
        <v>151</v>
      </c>
    </row>
    <row r="2" spans="1:48">
      <c r="S2" s="2"/>
    </row>
    <row r="3" spans="1:48">
      <c r="S3" s="2"/>
    </row>
    <row r="4" spans="1:48" ht="15" customHeight="1">
      <c r="B4" s="132" t="s">
        <v>1</v>
      </c>
      <c r="C4" s="132" t="s">
        <v>2</v>
      </c>
      <c r="D4" s="149" t="s">
        <v>152</v>
      </c>
      <c r="E4" s="149"/>
      <c r="F4" s="149"/>
      <c r="G4" s="149"/>
      <c r="H4" s="149"/>
      <c r="I4" s="149"/>
      <c r="J4" s="149"/>
      <c r="K4" s="149"/>
      <c r="L4" s="149"/>
      <c r="M4" s="149"/>
      <c r="N4" s="149"/>
      <c r="O4" s="149"/>
      <c r="P4" s="149"/>
      <c r="Q4" s="149"/>
      <c r="R4" s="149"/>
      <c r="S4" s="149"/>
      <c r="T4" s="149"/>
      <c r="U4" s="149"/>
      <c r="V4" s="149"/>
      <c r="W4" s="149"/>
      <c r="X4" s="149"/>
      <c r="Y4" s="133" t="s">
        <v>3</v>
      </c>
      <c r="AC4" s="132" t="s">
        <v>1</v>
      </c>
      <c r="AD4" s="132" t="s">
        <v>2</v>
      </c>
      <c r="AP4" t="s">
        <v>173</v>
      </c>
      <c r="AQ4" t="str">
        <f>AE5</f>
        <v>Estudis  ESO o inferior</v>
      </c>
      <c r="AR4" t="str">
        <f t="shared" ref="AR4:AU4" si="0">AF5</f>
        <v>Batxillerat</v>
      </c>
      <c r="AS4" t="str">
        <f t="shared" si="0"/>
        <v>CFGM</v>
      </c>
      <c r="AT4" t="str">
        <f t="shared" si="0"/>
        <v>CFGS</v>
      </c>
      <c r="AU4" t="str">
        <f t="shared" si="0"/>
        <v>Universitaris</v>
      </c>
    </row>
    <row r="5" spans="1:48" ht="65.25" customHeight="1">
      <c r="B5" s="132"/>
      <c r="C5" s="132"/>
      <c r="D5" s="26" t="s">
        <v>153</v>
      </c>
      <c r="E5" s="26" t="s">
        <v>154</v>
      </c>
      <c r="F5" s="26" t="s">
        <v>155</v>
      </c>
      <c r="G5" s="26" t="s">
        <v>156</v>
      </c>
      <c r="H5" s="26" t="s">
        <v>157</v>
      </c>
      <c r="I5" s="26" t="s">
        <v>158</v>
      </c>
      <c r="J5" s="26" t="s">
        <v>159</v>
      </c>
      <c r="K5" s="26" t="s">
        <v>160</v>
      </c>
      <c r="L5" s="26" t="s">
        <v>161</v>
      </c>
      <c r="M5" s="26" t="s">
        <v>162</v>
      </c>
      <c r="N5" s="26" t="s">
        <v>163</v>
      </c>
      <c r="O5" s="26" t="s">
        <v>164</v>
      </c>
      <c r="P5" s="26" t="s">
        <v>165</v>
      </c>
      <c r="Q5" s="26" t="s">
        <v>166</v>
      </c>
      <c r="R5" s="26" t="s">
        <v>167</v>
      </c>
      <c r="S5" s="26" t="s">
        <v>168</v>
      </c>
      <c r="T5" s="26" t="s">
        <v>169</v>
      </c>
      <c r="U5" s="26" t="s">
        <v>170</v>
      </c>
      <c r="V5" s="26" t="s">
        <v>171</v>
      </c>
      <c r="W5" s="26" t="s">
        <v>172</v>
      </c>
      <c r="X5" s="26" t="s">
        <v>150</v>
      </c>
      <c r="Y5" s="133"/>
      <c r="AC5" s="132"/>
      <c r="AD5" s="132"/>
      <c r="AE5" t="s">
        <v>182</v>
      </c>
      <c r="AF5" t="s">
        <v>183</v>
      </c>
      <c r="AG5" t="s">
        <v>184</v>
      </c>
      <c r="AH5" t="s">
        <v>185</v>
      </c>
      <c r="AI5" t="s">
        <v>186</v>
      </c>
      <c r="AJ5" t="s">
        <v>150</v>
      </c>
      <c r="AP5" s="48" t="s">
        <v>4</v>
      </c>
      <c r="AQ5" s="28">
        <f>SUM(AE6:AE24)</f>
        <v>14687</v>
      </c>
      <c r="AR5" s="28">
        <f t="shared" ref="AR5:AU5" si="1">SUM(AF6:AF24)</f>
        <v>5302</v>
      </c>
      <c r="AS5" s="28">
        <f t="shared" si="1"/>
        <v>3619</v>
      </c>
      <c r="AT5" s="28">
        <f t="shared" si="1"/>
        <v>4263</v>
      </c>
      <c r="AU5" s="28">
        <f t="shared" si="1"/>
        <v>4963</v>
      </c>
      <c r="AV5" s="28">
        <f>SUM(AQ5:AU5)</f>
        <v>32834</v>
      </c>
    </row>
    <row r="6" spans="1:48">
      <c r="B6" s="134" t="s">
        <v>4</v>
      </c>
      <c r="C6" s="4" t="s">
        <v>5</v>
      </c>
      <c r="D6" s="23"/>
      <c r="E6" s="23"/>
      <c r="F6" s="23">
        <v>3</v>
      </c>
      <c r="G6" s="23">
        <v>11</v>
      </c>
      <c r="H6" s="23">
        <v>21</v>
      </c>
      <c r="I6" s="23"/>
      <c r="J6" s="23">
        <v>2</v>
      </c>
      <c r="K6" s="23"/>
      <c r="L6" s="23"/>
      <c r="M6" s="23"/>
      <c r="N6" s="23"/>
      <c r="O6" s="23">
        <v>1</v>
      </c>
      <c r="P6" s="23"/>
      <c r="Q6" s="23"/>
      <c r="R6" s="23"/>
      <c r="S6" s="23">
        <v>12</v>
      </c>
      <c r="T6" s="23"/>
      <c r="U6" s="23"/>
      <c r="V6" s="23">
        <v>11</v>
      </c>
      <c r="W6" s="23"/>
      <c r="X6" s="23"/>
      <c r="Y6" s="23">
        <v>61</v>
      </c>
      <c r="AC6" s="136" t="s">
        <v>4</v>
      </c>
      <c r="AD6" s="31" t="s">
        <v>5</v>
      </c>
      <c r="AE6" s="51">
        <f>D6+E6+F6+G6+H6+Q6</f>
        <v>35</v>
      </c>
      <c r="AF6" s="28">
        <f>J6</f>
        <v>2</v>
      </c>
      <c r="AG6" s="28">
        <f>K6+L6+R6+M6</f>
        <v>0</v>
      </c>
      <c r="AH6" s="28">
        <f>I6+S6+P6</f>
        <v>12</v>
      </c>
      <c r="AI6" s="28">
        <f>W6+V6+U6+T6+O6+N6</f>
        <v>12</v>
      </c>
      <c r="AJ6" s="28">
        <f>X6</f>
        <v>0</v>
      </c>
      <c r="AK6" s="28">
        <f>SUM(AE6:AJ6)</f>
        <v>61</v>
      </c>
      <c r="AP6" s="48" t="s">
        <v>177</v>
      </c>
      <c r="AQ6" s="28">
        <f>SUM(AE25:AE42)</f>
        <v>6424</v>
      </c>
      <c r="AR6" s="28">
        <f t="shared" ref="AR6:AU6" si="2">SUM(AF25:AF42)</f>
        <v>680</v>
      </c>
      <c r="AS6" s="28">
        <f t="shared" si="2"/>
        <v>576</v>
      </c>
      <c r="AT6" s="28">
        <f t="shared" si="2"/>
        <v>548</v>
      </c>
      <c r="AU6" s="28">
        <f t="shared" si="2"/>
        <v>677</v>
      </c>
      <c r="AV6" s="28">
        <f t="shared" ref="AV6:AV7" si="3">SUM(AQ6:AU6)</f>
        <v>8905</v>
      </c>
    </row>
    <row r="7" spans="1:48">
      <c r="B7" s="131"/>
      <c r="C7" s="6" t="s">
        <v>6</v>
      </c>
      <c r="D7" s="24"/>
      <c r="E7" s="24">
        <v>11</v>
      </c>
      <c r="F7" s="24">
        <v>7</v>
      </c>
      <c r="G7" s="24">
        <v>301</v>
      </c>
      <c r="H7" s="24">
        <v>192</v>
      </c>
      <c r="I7" s="24">
        <v>1</v>
      </c>
      <c r="J7" s="24">
        <v>203</v>
      </c>
      <c r="K7" s="24">
        <v>115</v>
      </c>
      <c r="L7" s="24"/>
      <c r="M7" s="24"/>
      <c r="N7" s="24">
        <v>7</v>
      </c>
      <c r="O7" s="24">
        <v>40</v>
      </c>
      <c r="P7" s="24">
        <v>3</v>
      </c>
      <c r="Q7" s="24">
        <v>3</v>
      </c>
      <c r="R7" s="24">
        <v>2</v>
      </c>
      <c r="S7" s="24">
        <v>79</v>
      </c>
      <c r="T7" s="24"/>
      <c r="U7" s="24">
        <v>10</v>
      </c>
      <c r="V7" s="24">
        <v>56</v>
      </c>
      <c r="W7" s="24"/>
      <c r="X7" s="24"/>
      <c r="Y7" s="24">
        <v>1030</v>
      </c>
      <c r="AC7" s="137"/>
      <c r="AD7" s="33" t="s">
        <v>6</v>
      </c>
      <c r="AE7" s="51">
        <f t="shared" ref="AE7:AE20" si="4">D7+E7+F7+G7+H7+Q7</f>
        <v>514</v>
      </c>
      <c r="AF7" s="28">
        <f t="shared" ref="AF7:AF22" si="5">J7</f>
        <v>203</v>
      </c>
      <c r="AG7" s="28">
        <f t="shared" ref="AG7:AG43" si="6">K7+L7+R7+M7</f>
        <v>117</v>
      </c>
      <c r="AH7" s="28">
        <f t="shared" ref="AH7:AH22" si="7">I7+S7+P7</f>
        <v>83</v>
      </c>
      <c r="AI7" s="28">
        <f t="shared" ref="AI7:AI22" si="8">W7+V7+U7+T7+O7+N7</f>
        <v>113</v>
      </c>
      <c r="AJ7" s="28">
        <f t="shared" ref="AJ7:AJ22" si="9">X7</f>
        <v>0</v>
      </c>
      <c r="AK7" s="28">
        <f t="shared" ref="AK7:AK22" si="10">SUM(AE7:AJ7)</f>
        <v>1030</v>
      </c>
      <c r="AQ7" s="28">
        <f>AQ5+AQ6</f>
        <v>21111</v>
      </c>
      <c r="AR7" s="28">
        <f t="shared" ref="AR7:AU7" si="11">AR5+AR6</f>
        <v>5982</v>
      </c>
      <c r="AS7" s="28">
        <f t="shared" si="11"/>
        <v>4195</v>
      </c>
      <c r="AT7" s="28">
        <f t="shared" si="11"/>
        <v>4811</v>
      </c>
      <c r="AU7" s="28">
        <f t="shared" si="11"/>
        <v>5640</v>
      </c>
      <c r="AV7" s="28">
        <f t="shared" si="3"/>
        <v>41739</v>
      </c>
    </row>
    <row r="8" spans="1:48">
      <c r="B8" s="131"/>
      <c r="C8" s="6" t="s">
        <v>7</v>
      </c>
      <c r="D8" s="24"/>
      <c r="E8" s="24">
        <v>26</v>
      </c>
      <c r="F8" s="24">
        <v>10</v>
      </c>
      <c r="G8" s="24">
        <v>397</v>
      </c>
      <c r="H8" s="24">
        <v>358</v>
      </c>
      <c r="I8" s="24">
        <v>1</v>
      </c>
      <c r="J8" s="24">
        <v>244</v>
      </c>
      <c r="K8" s="24">
        <v>132</v>
      </c>
      <c r="L8" s="24"/>
      <c r="M8" s="24"/>
      <c r="N8" s="24">
        <v>19</v>
      </c>
      <c r="O8" s="24">
        <v>22</v>
      </c>
      <c r="P8" s="24"/>
      <c r="Q8" s="24"/>
      <c r="R8" s="24">
        <v>5</v>
      </c>
      <c r="S8" s="24">
        <v>178</v>
      </c>
      <c r="T8" s="24"/>
      <c r="U8" s="24">
        <v>27</v>
      </c>
      <c r="V8" s="24">
        <v>41</v>
      </c>
      <c r="W8" s="24">
        <v>1</v>
      </c>
      <c r="X8" s="24"/>
      <c r="Y8" s="24">
        <v>1461</v>
      </c>
      <c r="AC8" s="137"/>
      <c r="AD8" s="33" t="s">
        <v>7</v>
      </c>
      <c r="AE8" s="51">
        <f t="shared" si="4"/>
        <v>791</v>
      </c>
      <c r="AF8" s="28">
        <f t="shared" si="5"/>
        <v>244</v>
      </c>
      <c r="AG8" s="28">
        <f t="shared" si="6"/>
        <v>137</v>
      </c>
      <c r="AH8" s="28">
        <f t="shared" si="7"/>
        <v>179</v>
      </c>
      <c r="AI8" s="28">
        <f t="shared" si="8"/>
        <v>110</v>
      </c>
      <c r="AJ8" s="28">
        <f t="shared" si="9"/>
        <v>0</v>
      </c>
      <c r="AK8" s="28">
        <f t="shared" si="10"/>
        <v>1461</v>
      </c>
    </row>
    <row r="9" spans="1:48">
      <c r="B9" s="131"/>
      <c r="C9" s="6" t="s">
        <v>8</v>
      </c>
      <c r="D9" s="24"/>
      <c r="E9" s="24">
        <v>13</v>
      </c>
      <c r="F9" s="24">
        <v>8</v>
      </c>
      <c r="G9" s="24">
        <v>245</v>
      </c>
      <c r="H9" s="24">
        <v>128</v>
      </c>
      <c r="I9" s="24"/>
      <c r="J9" s="24">
        <v>263</v>
      </c>
      <c r="K9" s="24">
        <v>151</v>
      </c>
      <c r="L9" s="24"/>
      <c r="M9" s="24">
        <v>5</v>
      </c>
      <c r="N9" s="24">
        <v>61</v>
      </c>
      <c r="O9" s="24">
        <v>103</v>
      </c>
      <c r="P9" s="24">
        <v>3</v>
      </c>
      <c r="Q9" s="24">
        <v>3</v>
      </c>
      <c r="R9" s="24"/>
      <c r="S9" s="24">
        <v>437</v>
      </c>
      <c r="T9" s="24">
        <v>4</v>
      </c>
      <c r="U9" s="24">
        <v>64</v>
      </c>
      <c r="V9" s="24">
        <v>261</v>
      </c>
      <c r="W9" s="24">
        <v>13</v>
      </c>
      <c r="X9" s="24"/>
      <c r="Y9" s="24">
        <v>1762</v>
      </c>
      <c r="AC9" s="137"/>
      <c r="AD9" s="33" t="s">
        <v>8</v>
      </c>
      <c r="AE9" s="51">
        <f t="shared" si="4"/>
        <v>397</v>
      </c>
      <c r="AF9" s="28">
        <f t="shared" si="5"/>
        <v>263</v>
      </c>
      <c r="AG9" s="28">
        <f t="shared" si="6"/>
        <v>156</v>
      </c>
      <c r="AH9" s="28">
        <f t="shared" si="7"/>
        <v>440</v>
      </c>
      <c r="AI9" s="28">
        <f t="shared" si="8"/>
        <v>506</v>
      </c>
      <c r="AJ9" s="28">
        <f t="shared" si="9"/>
        <v>0</v>
      </c>
      <c r="AK9" s="28">
        <f t="shared" si="10"/>
        <v>1762</v>
      </c>
      <c r="AQ9" t="s">
        <v>182</v>
      </c>
      <c r="AR9" t="s">
        <v>183</v>
      </c>
      <c r="AS9" t="s">
        <v>184</v>
      </c>
      <c r="AT9" t="s">
        <v>185</v>
      </c>
      <c r="AU9" t="s">
        <v>186</v>
      </c>
    </row>
    <row r="10" spans="1:48">
      <c r="B10" s="131"/>
      <c r="C10" s="6" t="s">
        <v>9</v>
      </c>
      <c r="D10" s="24"/>
      <c r="E10" s="24">
        <v>3</v>
      </c>
      <c r="F10" s="24"/>
      <c r="G10" s="24">
        <v>21</v>
      </c>
      <c r="H10" s="24">
        <v>15</v>
      </c>
      <c r="I10" s="24"/>
      <c r="J10" s="24">
        <v>26</v>
      </c>
      <c r="K10" s="24">
        <v>10</v>
      </c>
      <c r="L10" s="24"/>
      <c r="M10" s="24">
        <v>1</v>
      </c>
      <c r="N10" s="24">
        <v>3</v>
      </c>
      <c r="O10" s="24">
        <v>15</v>
      </c>
      <c r="P10" s="24">
        <v>1</v>
      </c>
      <c r="Q10" s="24"/>
      <c r="R10" s="24"/>
      <c r="S10" s="24">
        <v>55</v>
      </c>
      <c r="T10" s="24">
        <v>2</v>
      </c>
      <c r="U10" s="24">
        <v>6</v>
      </c>
      <c r="V10" s="24">
        <v>43</v>
      </c>
      <c r="W10" s="24">
        <v>1</v>
      </c>
      <c r="X10" s="24"/>
      <c r="Y10" s="24">
        <v>202</v>
      </c>
      <c r="AC10" s="137"/>
      <c r="AD10" s="33" t="s">
        <v>9</v>
      </c>
      <c r="AE10" s="51">
        <f t="shared" si="4"/>
        <v>39</v>
      </c>
      <c r="AF10" s="28">
        <f t="shared" si="5"/>
        <v>26</v>
      </c>
      <c r="AG10" s="28">
        <f t="shared" si="6"/>
        <v>11</v>
      </c>
      <c r="AH10" s="28">
        <f t="shared" si="7"/>
        <v>56</v>
      </c>
      <c r="AI10" s="28">
        <f t="shared" si="8"/>
        <v>70</v>
      </c>
      <c r="AJ10" s="28">
        <f t="shared" si="9"/>
        <v>0</v>
      </c>
      <c r="AK10" s="28">
        <f t="shared" si="10"/>
        <v>202</v>
      </c>
      <c r="AP10" t="s">
        <v>176</v>
      </c>
      <c r="AQ10" s="28">
        <f>SUM(AE75:AE90)</f>
        <v>5716</v>
      </c>
      <c r="AR10" s="28">
        <f t="shared" ref="AR10:AU10" si="12">SUM(AF75:AF90)</f>
        <v>2818</v>
      </c>
      <c r="AS10" s="28">
        <f t="shared" si="12"/>
        <v>1405</v>
      </c>
      <c r="AT10" s="28">
        <f t="shared" si="12"/>
        <v>1963</v>
      </c>
      <c r="AU10" s="28">
        <f t="shared" si="12"/>
        <v>2983</v>
      </c>
      <c r="AV10" s="28">
        <f>SUM(AQ10:AU10)</f>
        <v>14885</v>
      </c>
    </row>
    <row r="11" spans="1:48" ht="30">
      <c r="B11" s="131"/>
      <c r="C11" s="6" t="s">
        <v>10</v>
      </c>
      <c r="D11" s="24"/>
      <c r="E11" s="24">
        <v>5</v>
      </c>
      <c r="F11" s="24">
        <v>5</v>
      </c>
      <c r="G11" s="24">
        <v>92</v>
      </c>
      <c r="H11" s="24">
        <v>61</v>
      </c>
      <c r="I11" s="24"/>
      <c r="J11" s="24">
        <v>84</v>
      </c>
      <c r="K11" s="24">
        <v>46</v>
      </c>
      <c r="L11" s="24"/>
      <c r="M11" s="24">
        <v>1</v>
      </c>
      <c r="N11" s="24">
        <v>15</v>
      </c>
      <c r="O11" s="24">
        <v>35</v>
      </c>
      <c r="P11" s="24"/>
      <c r="Q11" s="24"/>
      <c r="R11" s="24"/>
      <c r="S11" s="24">
        <v>125</v>
      </c>
      <c r="T11" s="24"/>
      <c r="U11" s="24">
        <v>23</v>
      </c>
      <c r="V11" s="24">
        <v>53</v>
      </c>
      <c r="W11" s="24">
        <v>3</v>
      </c>
      <c r="X11" s="24"/>
      <c r="Y11" s="24">
        <v>548</v>
      </c>
      <c r="AC11" s="137"/>
      <c r="AD11" s="33" t="s">
        <v>10</v>
      </c>
      <c r="AE11" s="51">
        <f t="shared" si="4"/>
        <v>163</v>
      </c>
      <c r="AF11" s="28">
        <f t="shared" si="5"/>
        <v>84</v>
      </c>
      <c r="AG11" s="28">
        <f t="shared" si="6"/>
        <v>47</v>
      </c>
      <c r="AH11" s="28">
        <f t="shared" si="7"/>
        <v>125</v>
      </c>
      <c r="AI11" s="28">
        <f t="shared" si="8"/>
        <v>129</v>
      </c>
      <c r="AJ11" s="28">
        <f t="shared" si="9"/>
        <v>0</v>
      </c>
      <c r="AK11" s="28">
        <f t="shared" si="10"/>
        <v>548</v>
      </c>
      <c r="AP11" s="48" t="s">
        <v>4</v>
      </c>
      <c r="AQ11" s="28">
        <f>SUM(AE91:AE106)</f>
        <v>3134</v>
      </c>
      <c r="AR11" s="28">
        <f t="shared" ref="AR11:AU11" si="13">SUM(AF91:AF106)</f>
        <v>433</v>
      </c>
      <c r="AS11" s="28">
        <f t="shared" si="13"/>
        <v>380</v>
      </c>
      <c r="AT11" s="28">
        <f t="shared" si="13"/>
        <v>377</v>
      </c>
      <c r="AU11" s="28">
        <f t="shared" si="13"/>
        <v>516</v>
      </c>
      <c r="AV11" s="28">
        <f t="shared" ref="AV11:AV12" si="14">SUM(AQ11:AU11)</f>
        <v>4840</v>
      </c>
    </row>
    <row r="12" spans="1:48">
      <c r="B12" s="131"/>
      <c r="C12" s="6" t="s">
        <v>11</v>
      </c>
      <c r="D12" s="24"/>
      <c r="E12" s="24">
        <v>2</v>
      </c>
      <c r="F12" s="24"/>
      <c r="G12" s="24">
        <v>40</v>
      </c>
      <c r="H12" s="24">
        <v>21</v>
      </c>
      <c r="I12" s="24"/>
      <c r="J12" s="24">
        <v>63</v>
      </c>
      <c r="K12" s="24">
        <v>36</v>
      </c>
      <c r="L12" s="24"/>
      <c r="M12" s="24"/>
      <c r="N12" s="24">
        <v>21</v>
      </c>
      <c r="O12" s="24">
        <v>41</v>
      </c>
      <c r="P12" s="24"/>
      <c r="Q12" s="24"/>
      <c r="R12" s="24">
        <v>2</v>
      </c>
      <c r="S12" s="24">
        <v>78</v>
      </c>
      <c r="T12" s="24"/>
      <c r="U12" s="24">
        <v>7</v>
      </c>
      <c r="V12" s="24">
        <v>88</v>
      </c>
      <c r="W12" s="24">
        <v>2</v>
      </c>
      <c r="X12" s="24"/>
      <c r="Y12" s="24">
        <v>401</v>
      </c>
      <c r="AC12" s="137"/>
      <c r="AD12" s="33" t="s">
        <v>11</v>
      </c>
      <c r="AE12" s="51">
        <f t="shared" si="4"/>
        <v>63</v>
      </c>
      <c r="AF12" s="28">
        <f t="shared" si="5"/>
        <v>63</v>
      </c>
      <c r="AG12" s="28">
        <f t="shared" si="6"/>
        <v>38</v>
      </c>
      <c r="AH12" s="28">
        <f t="shared" si="7"/>
        <v>78</v>
      </c>
      <c r="AI12" s="28">
        <f t="shared" si="8"/>
        <v>159</v>
      </c>
      <c r="AJ12" s="28">
        <f t="shared" si="9"/>
        <v>0</v>
      </c>
      <c r="AK12" s="28">
        <f t="shared" si="10"/>
        <v>401</v>
      </c>
      <c r="AP12" s="48" t="s">
        <v>177</v>
      </c>
      <c r="AQ12" s="28">
        <f>AQ10+AQ11</f>
        <v>8850</v>
      </c>
      <c r="AR12" s="28">
        <f t="shared" ref="AR12:AU12" si="15">AR10+AR11</f>
        <v>3251</v>
      </c>
      <c r="AS12" s="28">
        <f t="shared" si="15"/>
        <v>1785</v>
      </c>
      <c r="AT12" s="28">
        <f t="shared" si="15"/>
        <v>2340</v>
      </c>
      <c r="AU12" s="28">
        <f t="shared" si="15"/>
        <v>3499</v>
      </c>
      <c r="AV12" s="28">
        <f t="shared" si="14"/>
        <v>19725</v>
      </c>
    </row>
    <row r="13" spans="1:48">
      <c r="B13" s="131"/>
      <c r="C13" s="6" t="s">
        <v>12</v>
      </c>
      <c r="D13" s="24">
        <v>6</v>
      </c>
      <c r="E13" s="24">
        <v>39</v>
      </c>
      <c r="F13" s="24">
        <v>27</v>
      </c>
      <c r="G13" s="24">
        <v>99</v>
      </c>
      <c r="H13" s="24">
        <v>353</v>
      </c>
      <c r="I13" s="24"/>
      <c r="J13" s="24">
        <v>69</v>
      </c>
      <c r="K13" s="24">
        <v>25</v>
      </c>
      <c r="L13" s="24"/>
      <c r="M13" s="24"/>
      <c r="N13" s="24">
        <v>6</v>
      </c>
      <c r="O13" s="24">
        <v>28</v>
      </c>
      <c r="P13" s="24">
        <v>1</v>
      </c>
      <c r="Q13" s="24"/>
      <c r="R13" s="24">
        <v>1</v>
      </c>
      <c r="S13" s="24">
        <v>34</v>
      </c>
      <c r="T13" s="24"/>
      <c r="U13" s="24">
        <v>15</v>
      </c>
      <c r="V13" s="24">
        <v>25</v>
      </c>
      <c r="W13" s="24">
        <v>1</v>
      </c>
      <c r="X13" s="24"/>
      <c r="Y13" s="24">
        <v>729</v>
      </c>
      <c r="AC13" s="137"/>
      <c r="AD13" s="33" t="s">
        <v>12</v>
      </c>
      <c r="AE13" s="51">
        <f t="shared" si="4"/>
        <v>524</v>
      </c>
      <c r="AF13" s="28">
        <f t="shared" si="5"/>
        <v>69</v>
      </c>
      <c r="AG13" s="28">
        <f t="shared" si="6"/>
        <v>26</v>
      </c>
      <c r="AH13" s="28">
        <f t="shared" si="7"/>
        <v>35</v>
      </c>
      <c r="AI13" s="28">
        <f t="shared" si="8"/>
        <v>75</v>
      </c>
      <c r="AJ13" s="28">
        <f t="shared" si="9"/>
        <v>0</v>
      </c>
      <c r="AK13" s="28">
        <f t="shared" si="10"/>
        <v>729</v>
      </c>
    </row>
    <row r="14" spans="1:48">
      <c r="B14" s="131"/>
      <c r="C14" s="6" t="s">
        <v>13</v>
      </c>
      <c r="D14" s="24"/>
      <c r="E14" s="24"/>
      <c r="F14" s="24"/>
      <c r="G14" s="24">
        <v>395</v>
      </c>
      <c r="H14" s="24"/>
      <c r="I14" s="24"/>
      <c r="J14" s="24">
        <v>128</v>
      </c>
      <c r="K14" s="24">
        <v>205</v>
      </c>
      <c r="L14" s="24"/>
      <c r="M14" s="24">
        <v>2</v>
      </c>
      <c r="N14" s="24"/>
      <c r="O14" s="24"/>
      <c r="P14" s="24"/>
      <c r="Q14" s="24"/>
      <c r="R14" s="24"/>
      <c r="S14" s="24"/>
      <c r="T14" s="24"/>
      <c r="U14" s="24"/>
      <c r="V14" s="24"/>
      <c r="W14" s="24"/>
      <c r="X14" s="24"/>
      <c r="Y14" s="24">
        <v>730</v>
      </c>
      <c r="AC14" s="137"/>
      <c r="AD14" s="33" t="s">
        <v>13</v>
      </c>
      <c r="AE14" s="51">
        <f t="shared" si="4"/>
        <v>395</v>
      </c>
      <c r="AF14" s="28">
        <f t="shared" si="5"/>
        <v>128</v>
      </c>
      <c r="AG14" s="28">
        <f t="shared" si="6"/>
        <v>207</v>
      </c>
      <c r="AH14" s="28">
        <f t="shared" si="7"/>
        <v>0</v>
      </c>
      <c r="AI14" s="28">
        <f t="shared" si="8"/>
        <v>0</v>
      </c>
      <c r="AJ14" s="28">
        <f t="shared" si="9"/>
        <v>0</v>
      </c>
      <c r="AK14" s="28">
        <f t="shared" si="10"/>
        <v>730</v>
      </c>
    </row>
    <row r="15" spans="1:48">
      <c r="B15" s="131"/>
      <c r="C15" s="6" t="s">
        <v>14</v>
      </c>
      <c r="D15" s="24"/>
      <c r="E15" s="24"/>
      <c r="F15" s="24"/>
      <c r="G15" s="24">
        <v>15</v>
      </c>
      <c r="H15" s="24"/>
      <c r="I15" s="24"/>
      <c r="J15" s="24"/>
      <c r="K15" s="24">
        <v>3</v>
      </c>
      <c r="L15" s="24"/>
      <c r="M15" s="24"/>
      <c r="N15" s="24"/>
      <c r="O15" s="24"/>
      <c r="P15" s="24"/>
      <c r="Q15" s="24"/>
      <c r="R15" s="24"/>
      <c r="S15" s="24"/>
      <c r="T15" s="24"/>
      <c r="U15" s="24"/>
      <c r="V15" s="24"/>
      <c r="W15" s="24"/>
      <c r="X15" s="24"/>
      <c r="Y15" s="24">
        <v>18</v>
      </c>
      <c r="AC15" s="137"/>
      <c r="AD15" s="33" t="s">
        <v>14</v>
      </c>
      <c r="AE15" s="51">
        <f t="shared" si="4"/>
        <v>15</v>
      </c>
      <c r="AF15" s="28">
        <f t="shared" si="5"/>
        <v>0</v>
      </c>
      <c r="AG15" s="28">
        <f t="shared" si="6"/>
        <v>3</v>
      </c>
      <c r="AH15" s="28">
        <f t="shared" si="7"/>
        <v>0</v>
      </c>
      <c r="AI15" s="28">
        <f t="shared" si="8"/>
        <v>0</v>
      </c>
      <c r="AJ15" s="28">
        <f t="shared" si="9"/>
        <v>0</v>
      </c>
      <c r="AK15" s="28">
        <f t="shared" si="10"/>
        <v>18</v>
      </c>
      <c r="AP15" t="s">
        <v>175</v>
      </c>
    </row>
    <row r="16" spans="1:48">
      <c r="B16" s="131"/>
      <c r="C16" s="6" t="s">
        <v>15</v>
      </c>
      <c r="D16" s="24">
        <v>5</v>
      </c>
      <c r="E16" s="24">
        <v>394</v>
      </c>
      <c r="F16" s="24">
        <v>93</v>
      </c>
      <c r="G16" s="24">
        <v>4505</v>
      </c>
      <c r="H16" s="24">
        <v>4205</v>
      </c>
      <c r="I16" s="24">
        <v>1</v>
      </c>
      <c r="J16" s="24">
        <v>3509</v>
      </c>
      <c r="K16" s="24">
        <v>2272</v>
      </c>
      <c r="L16" s="24">
        <v>10</v>
      </c>
      <c r="M16" s="24">
        <v>3</v>
      </c>
      <c r="N16" s="24">
        <v>395</v>
      </c>
      <c r="O16" s="24">
        <v>932</v>
      </c>
      <c r="P16" s="24">
        <v>21</v>
      </c>
      <c r="Q16" s="24">
        <v>6</v>
      </c>
      <c r="R16" s="24">
        <v>23</v>
      </c>
      <c r="S16" s="24">
        <v>2701</v>
      </c>
      <c r="T16" s="24">
        <v>4</v>
      </c>
      <c r="U16" s="24">
        <v>455</v>
      </c>
      <c r="V16" s="24">
        <v>1465</v>
      </c>
      <c r="W16" s="24">
        <v>51</v>
      </c>
      <c r="X16" s="24"/>
      <c r="Y16" s="24">
        <v>21050</v>
      </c>
      <c r="AC16" s="137"/>
      <c r="AD16" s="33" t="s">
        <v>15</v>
      </c>
      <c r="AE16" s="51">
        <f t="shared" si="4"/>
        <v>9208</v>
      </c>
      <c r="AF16" s="28">
        <f t="shared" si="5"/>
        <v>3509</v>
      </c>
      <c r="AG16" s="28">
        <f t="shared" si="6"/>
        <v>2308</v>
      </c>
      <c r="AH16" s="28">
        <f t="shared" si="7"/>
        <v>2723</v>
      </c>
      <c r="AI16" s="28">
        <f t="shared" si="8"/>
        <v>3302</v>
      </c>
      <c r="AJ16" s="28">
        <f t="shared" si="9"/>
        <v>0</v>
      </c>
      <c r="AK16" s="28">
        <f t="shared" si="10"/>
        <v>21050</v>
      </c>
      <c r="AP16" t="str">
        <f>AP11</f>
        <v>Programes de formació professional per a l'ocupació</v>
      </c>
      <c r="AQ16" s="28">
        <f>AQ5-AQ10</f>
        <v>8971</v>
      </c>
      <c r="AR16" s="28">
        <f t="shared" ref="AR16:AV16" si="16">AR5-AR10</f>
        <v>2484</v>
      </c>
      <c r="AS16" s="28">
        <f t="shared" si="16"/>
        <v>2214</v>
      </c>
      <c r="AT16" s="28">
        <f t="shared" si="16"/>
        <v>2300</v>
      </c>
      <c r="AU16" s="28">
        <f t="shared" si="16"/>
        <v>1980</v>
      </c>
      <c r="AV16" s="28">
        <f t="shared" si="16"/>
        <v>17949</v>
      </c>
    </row>
    <row r="17" spans="2:49">
      <c r="B17" s="131"/>
      <c r="C17" s="6" t="s">
        <v>16</v>
      </c>
      <c r="D17" s="24">
        <v>2</v>
      </c>
      <c r="E17" s="24">
        <v>60</v>
      </c>
      <c r="F17" s="24">
        <v>14</v>
      </c>
      <c r="G17" s="24">
        <v>551</v>
      </c>
      <c r="H17" s="24">
        <v>606</v>
      </c>
      <c r="I17" s="24">
        <v>1</v>
      </c>
      <c r="J17" s="24">
        <v>409</v>
      </c>
      <c r="K17" s="24">
        <v>254</v>
      </c>
      <c r="L17" s="24">
        <v>2</v>
      </c>
      <c r="M17" s="24">
        <v>5</v>
      </c>
      <c r="N17" s="24">
        <v>55</v>
      </c>
      <c r="O17" s="24">
        <v>80</v>
      </c>
      <c r="P17" s="24">
        <v>2</v>
      </c>
      <c r="Q17" s="24">
        <v>2</v>
      </c>
      <c r="R17" s="24">
        <v>1</v>
      </c>
      <c r="S17" s="24">
        <v>302</v>
      </c>
      <c r="T17" s="24"/>
      <c r="U17" s="24">
        <v>51</v>
      </c>
      <c r="V17" s="24">
        <v>158</v>
      </c>
      <c r="W17" s="24">
        <v>3</v>
      </c>
      <c r="X17" s="24"/>
      <c r="Y17" s="24">
        <v>2558</v>
      </c>
      <c r="AC17" s="137"/>
      <c r="AD17" s="33" t="s">
        <v>16</v>
      </c>
      <c r="AE17" s="51">
        <f t="shared" si="4"/>
        <v>1235</v>
      </c>
      <c r="AF17" s="28">
        <f t="shared" si="5"/>
        <v>409</v>
      </c>
      <c r="AG17" s="28">
        <f t="shared" si="6"/>
        <v>262</v>
      </c>
      <c r="AH17" s="28">
        <f t="shared" si="7"/>
        <v>305</v>
      </c>
      <c r="AI17" s="28">
        <f t="shared" si="8"/>
        <v>347</v>
      </c>
      <c r="AJ17" s="28">
        <f t="shared" si="9"/>
        <v>0</v>
      </c>
      <c r="AK17" s="28">
        <f t="shared" si="10"/>
        <v>2558</v>
      </c>
      <c r="AP17" t="str">
        <f t="shared" ref="AP17" si="17">AP12</f>
        <v>Resta de programes</v>
      </c>
      <c r="AQ17" s="28">
        <f t="shared" ref="AQ17:AV17" si="18">AQ6-AQ11</f>
        <v>3290</v>
      </c>
      <c r="AR17" s="28">
        <f t="shared" si="18"/>
        <v>247</v>
      </c>
      <c r="AS17" s="28">
        <f t="shared" si="18"/>
        <v>196</v>
      </c>
      <c r="AT17" s="28">
        <f t="shared" si="18"/>
        <v>171</v>
      </c>
      <c r="AU17" s="28">
        <f t="shared" si="18"/>
        <v>161</v>
      </c>
      <c r="AV17" s="28">
        <f t="shared" si="18"/>
        <v>4065</v>
      </c>
    </row>
    <row r="18" spans="2:49">
      <c r="B18" s="131"/>
      <c r="C18" s="6" t="s">
        <v>17</v>
      </c>
      <c r="D18" s="24"/>
      <c r="E18" s="24"/>
      <c r="F18" s="24"/>
      <c r="G18" s="24">
        <v>2</v>
      </c>
      <c r="H18" s="24">
        <v>1</v>
      </c>
      <c r="I18" s="24"/>
      <c r="J18" s="24">
        <v>2</v>
      </c>
      <c r="K18" s="24">
        <v>2</v>
      </c>
      <c r="L18" s="24"/>
      <c r="M18" s="24"/>
      <c r="N18" s="24"/>
      <c r="O18" s="24">
        <v>1</v>
      </c>
      <c r="P18" s="24"/>
      <c r="Q18" s="24"/>
      <c r="R18" s="24"/>
      <c r="S18" s="24"/>
      <c r="T18" s="24"/>
      <c r="U18" s="24"/>
      <c r="V18" s="24"/>
      <c r="W18" s="24"/>
      <c r="X18" s="24"/>
      <c r="Y18" s="24">
        <v>8</v>
      </c>
      <c r="AC18" s="137"/>
      <c r="AD18" s="33" t="s">
        <v>17</v>
      </c>
      <c r="AE18" s="51">
        <f t="shared" si="4"/>
        <v>3</v>
      </c>
      <c r="AF18" s="28">
        <f t="shared" si="5"/>
        <v>2</v>
      </c>
      <c r="AG18" s="28">
        <f t="shared" si="6"/>
        <v>2</v>
      </c>
      <c r="AH18" s="28">
        <f t="shared" si="7"/>
        <v>0</v>
      </c>
      <c r="AI18" s="28">
        <f t="shared" si="8"/>
        <v>1</v>
      </c>
      <c r="AJ18" s="28">
        <f t="shared" si="9"/>
        <v>0</v>
      </c>
      <c r="AK18" s="28">
        <f t="shared" si="10"/>
        <v>8</v>
      </c>
      <c r="AP18" t="s">
        <v>174</v>
      </c>
      <c r="AQ18" s="28">
        <f t="shared" ref="AQ18:AV18" si="19">AQ7-AQ12</f>
        <v>12261</v>
      </c>
      <c r="AR18" s="28">
        <f t="shared" si="19"/>
        <v>2731</v>
      </c>
      <c r="AS18" s="28">
        <f t="shared" si="19"/>
        <v>2410</v>
      </c>
      <c r="AT18" s="28">
        <f t="shared" si="19"/>
        <v>2471</v>
      </c>
      <c r="AU18" s="28">
        <f t="shared" si="19"/>
        <v>2141</v>
      </c>
      <c r="AV18" s="28">
        <f t="shared" si="19"/>
        <v>22014</v>
      </c>
    </row>
    <row r="19" spans="2:49">
      <c r="B19" s="131"/>
      <c r="C19" s="6" t="s">
        <v>18</v>
      </c>
      <c r="D19" s="24"/>
      <c r="E19" s="24"/>
      <c r="F19" s="24"/>
      <c r="G19" s="24">
        <v>50</v>
      </c>
      <c r="H19" s="24">
        <v>15</v>
      </c>
      <c r="I19" s="24"/>
      <c r="J19" s="24">
        <v>21</v>
      </c>
      <c r="K19" s="24">
        <v>62</v>
      </c>
      <c r="L19" s="24"/>
      <c r="M19" s="24"/>
      <c r="N19" s="24">
        <v>11</v>
      </c>
      <c r="O19" s="24">
        <v>1</v>
      </c>
      <c r="P19" s="24"/>
      <c r="Q19" s="24"/>
      <c r="R19" s="24"/>
      <c r="S19" s="24">
        <v>48</v>
      </c>
      <c r="T19" s="24"/>
      <c r="U19" s="24">
        <v>1</v>
      </c>
      <c r="V19" s="24">
        <v>4</v>
      </c>
      <c r="W19" s="24">
        <v>2</v>
      </c>
      <c r="X19" s="24"/>
      <c r="Y19" s="24">
        <v>215</v>
      </c>
      <c r="AC19" s="137"/>
      <c r="AD19" s="33" t="s">
        <v>18</v>
      </c>
      <c r="AE19" s="51">
        <f t="shared" si="4"/>
        <v>65</v>
      </c>
      <c r="AF19" s="28">
        <f t="shared" si="5"/>
        <v>21</v>
      </c>
      <c r="AG19" s="28">
        <f t="shared" si="6"/>
        <v>62</v>
      </c>
      <c r="AH19" s="28">
        <f t="shared" si="7"/>
        <v>48</v>
      </c>
      <c r="AI19" s="28">
        <f t="shared" si="8"/>
        <v>19</v>
      </c>
      <c r="AJ19" s="28">
        <f t="shared" si="9"/>
        <v>0</v>
      </c>
      <c r="AK19" s="28">
        <f t="shared" si="10"/>
        <v>215</v>
      </c>
    </row>
    <row r="20" spans="2:49">
      <c r="B20" s="131"/>
      <c r="C20" s="6" t="s">
        <v>19</v>
      </c>
      <c r="D20" s="24"/>
      <c r="E20" s="24"/>
      <c r="F20" s="24">
        <v>1</v>
      </c>
      <c r="G20" s="24">
        <v>38</v>
      </c>
      <c r="H20" s="24">
        <v>27</v>
      </c>
      <c r="I20" s="24"/>
      <c r="J20" s="24">
        <v>19</v>
      </c>
      <c r="K20" s="24">
        <v>17</v>
      </c>
      <c r="L20" s="24"/>
      <c r="M20" s="24"/>
      <c r="N20" s="24"/>
      <c r="O20" s="24">
        <v>5</v>
      </c>
      <c r="P20" s="24"/>
      <c r="Q20" s="24"/>
      <c r="R20" s="24"/>
      <c r="S20" s="24">
        <v>18</v>
      </c>
      <c r="T20" s="24"/>
      <c r="U20" s="24">
        <v>5</v>
      </c>
      <c r="V20" s="24">
        <v>10</v>
      </c>
      <c r="W20" s="24"/>
      <c r="X20" s="24"/>
      <c r="Y20" s="24">
        <v>140</v>
      </c>
      <c r="AC20" s="137"/>
      <c r="AD20" s="33" t="s">
        <v>19</v>
      </c>
      <c r="AE20" s="51">
        <f t="shared" si="4"/>
        <v>66</v>
      </c>
      <c r="AF20" s="28">
        <f t="shared" si="5"/>
        <v>19</v>
      </c>
      <c r="AG20" s="28">
        <f t="shared" si="6"/>
        <v>17</v>
      </c>
      <c r="AH20" s="28">
        <f t="shared" si="7"/>
        <v>18</v>
      </c>
      <c r="AI20" s="28">
        <f t="shared" si="8"/>
        <v>20</v>
      </c>
      <c r="AJ20" s="28">
        <f t="shared" si="9"/>
        <v>0</v>
      </c>
      <c r="AK20" s="28">
        <f t="shared" si="10"/>
        <v>140</v>
      </c>
      <c r="AP20" s="52" t="s">
        <v>173</v>
      </c>
      <c r="AQ20" s="52"/>
      <c r="AR20" s="52"/>
      <c r="AS20" s="52"/>
      <c r="AT20" s="52"/>
      <c r="AU20" s="52"/>
      <c r="AV20" s="52"/>
      <c r="AW20" s="52"/>
    </row>
    <row r="21" spans="2:49">
      <c r="B21" s="131"/>
      <c r="C21" s="6" t="s">
        <v>22</v>
      </c>
      <c r="D21" s="24">
        <v>1</v>
      </c>
      <c r="E21" s="24">
        <v>14</v>
      </c>
      <c r="F21" s="24">
        <v>2</v>
      </c>
      <c r="G21" s="24">
        <v>131</v>
      </c>
      <c r="H21" s="24">
        <v>129</v>
      </c>
      <c r="I21" s="24"/>
      <c r="J21" s="24">
        <v>43</v>
      </c>
      <c r="K21" s="24">
        <v>48</v>
      </c>
      <c r="L21" s="24"/>
      <c r="M21" s="24"/>
      <c r="N21" s="24"/>
      <c r="O21" s="24">
        <v>5</v>
      </c>
      <c r="P21" s="24"/>
      <c r="Q21" s="24"/>
      <c r="R21" s="24">
        <v>2</v>
      </c>
      <c r="S21" s="24">
        <v>25</v>
      </c>
      <c r="T21" s="24"/>
      <c r="U21" s="24">
        <v>3</v>
      </c>
      <c r="V21" s="24">
        <v>8</v>
      </c>
      <c r="W21" s="24">
        <v>1</v>
      </c>
      <c r="X21" s="24"/>
      <c r="Y21" s="24">
        <v>412</v>
      </c>
      <c r="AC21" s="137"/>
      <c r="AD21" s="33" t="s">
        <v>22</v>
      </c>
      <c r="AE21" s="51">
        <f>D21+E21+F21+G21+H21+Q21</f>
        <v>277</v>
      </c>
      <c r="AF21" s="28">
        <f t="shared" si="5"/>
        <v>43</v>
      </c>
      <c r="AG21" s="28">
        <f t="shared" si="6"/>
        <v>50</v>
      </c>
      <c r="AH21" s="28">
        <f t="shared" si="7"/>
        <v>25</v>
      </c>
      <c r="AI21" s="28">
        <f t="shared" si="8"/>
        <v>17</v>
      </c>
      <c r="AJ21" s="28">
        <f t="shared" si="9"/>
        <v>0</v>
      </c>
      <c r="AK21" s="28">
        <f t="shared" si="10"/>
        <v>412</v>
      </c>
      <c r="AP21" s="52" t="str">
        <f>AP16</f>
        <v>Programes de formació professional per a l'ocupació</v>
      </c>
      <c r="AQ21" s="53">
        <f>AQ5/$AV5</f>
        <v>0.44731071450325882</v>
      </c>
      <c r="AR21" s="53">
        <f t="shared" ref="AR21:AV21" si="20">AR5/$AV5</f>
        <v>0.16147895474203569</v>
      </c>
      <c r="AS21" s="53">
        <f t="shared" si="20"/>
        <v>0.11022111226167997</v>
      </c>
      <c r="AT21" s="53">
        <f t="shared" si="20"/>
        <v>0.1298349272095998</v>
      </c>
      <c r="AU21" s="53">
        <f t="shared" si="20"/>
        <v>0.15115429128342572</v>
      </c>
      <c r="AV21" s="53">
        <f t="shared" si="20"/>
        <v>1</v>
      </c>
      <c r="AW21" s="52"/>
    </row>
    <row r="22" spans="2:49">
      <c r="B22" s="131"/>
      <c r="C22" s="6" t="s">
        <v>23</v>
      </c>
      <c r="D22" s="24">
        <v>6</v>
      </c>
      <c r="E22" s="24">
        <v>33</v>
      </c>
      <c r="F22" s="24">
        <v>21</v>
      </c>
      <c r="G22" s="24">
        <v>221</v>
      </c>
      <c r="H22" s="24">
        <v>291</v>
      </c>
      <c r="I22" s="24"/>
      <c r="J22" s="24">
        <v>102</v>
      </c>
      <c r="K22" s="24">
        <v>80</v>
      </c>
      <c r="L22" s="24">
        <v>1</v>
      </c>
      <c r="M22" s="24"/>
      <c r="N22" s="24">
        <v>3</v>
      </c>
      <c r="O22" s="24">
        <v>11</v>
      </c>
      <c r="P22" s="24">
        <v>4</v>
      </c>
      <c r="Q22" s="24">
        <v>1</v>
      </c>
      <c r="R22" s="24"/>
      <c r="S22" s="24">
        <v>42</v>
      </c>
      <c r="T22" s="24"/>
      <c r="U22" s="24">
        <v>3</v>
      </c>
      <c r="V22" s="24">
        <v>14</v>
      </c>
      <c r="W22" s="24"/>
      <c r="X22" s="24"/>
      <c r="Y22" s="24">
        <v>833</v>
      </c>
      <c r="AC22" s="137"/>
      <c r="AD22" s="33" t="s">
        <v>23</v>
      </c>
      <c r="AE22" s="51">
        <f t="shared" ref="AE22:AE43" si="21">D22+E22+F22+G22+H22+Q22</f>
        <v>573</v>
      </c>
      <c r="AF22" s="28">
        <f t="shared" si="5"/>
        <v>102</v>
      </c>
      <c r="AG22" s="28">
        <f t="shared" si="6"/>
        <v>81</v>
      </c>
      <c r="AH22" s="28">
        <f t="shared" si="7"/>
        <v>46</v>
      </c>
      <c r="AI22" s="28">
        <f t="shared" si="8"/>
        <v>31</v>
      </c>
      <c r="AJ22" s="28">
        <f t="shared" si="9"/>
        <v>0</v>
      </c>
      <c r="AK22" s="28">
        <f t="shared" si="10"/>
        <v>833</v>
      </c>
      <c r="AP22" s="52" t="str">
        <f t="shared" ref="AP22:AP28" si="22">AP17</f>
        <v>Resta de programes</v>
      </c>
      <c r="AQ22" s="53">
        <f t="shared" ref="AQ22:AV22" si="23">AQ6/$AV6</f>
        <v>0.72139247613700164</v>
      </c>
      <c r="AR22" s="53">
        <f t="shared" si="23"/>
        <v>7.6361594609769795E-2</v>
      </c>
      <c r="AS22" s="53">
        <f t="shared" si="23"/>
        <v>6.4682762492981466E-2</v>
      </c>
      <c r="AT22" s="53">
        <f t="shared" si="23"/>
        <v>6.1538461538461542E-2</v>
      </c>
      <c r="AU22" s="53">
        <f t="shared" si="23"/>
        <v>7.6024705221785518E-2</v>
      </c>
      <c r="AV22" s="53">
        <f t="shared" si="23"/>
        <v>1</v>
      </c>
      <c r="AW22" s="52"/>
    </row>
    <row r="23" spans="2:49">
      <c r="B23" s="131"/>
      <c r="C23" s="6" t="s">
        <v>20</v>
      </c>
      <c r="D23" s="24">
        <v>1</v>
      </c>
      <c r="E23" s="24">
        <v>6</v>
      </c>
      <c r="F23" s="24"/>
      <c r="G23" s="24">
        <v>99</v>
      </c>
      <c r="H23" s="24">
        <v>59</v>
      </c>
      <c r="I23" s="24"/>
      <c r="J23" s="24">
        <v>54</v>
      </c>
      <c r="K23" s="24">
        <v>45</v>
      </c>
      <c r="L23" s="24">
        <v>2</v>
      </c>
      <c r="M23" s="24"/>
      <c r="N23" s="24">
        <v>3</v>
      </c>
      <c r="O23" s="24">
        <v>15</v>
      </c>
      <c r="P23" s="24"/>
      <c r="Q23" s="24"/>
      <c r="R23" s="24"/>
      <c r="S23" s="24">
        <v>44</v>
      </c>
      <c r="T23" s="24"/>
      <c r="U23" s="24">
        <v>7</v>
      </c>
      <c r="V23" s="24">
        <v>5</v>
      </c>
      <c r="W23" s="24"/>
      <c r="X23" s="24"/>
      <c r="Y23" s="24">
        <v>340</v>
      </c>
      <c r="AC23" s="137"/>
      <c r="AD23" s="33" t="s">
        <v>20</v>
      </c>
      <c r="AE23" s="51">
        <f t="shared" si="21"/>
        <v>165</v>
      </c>
      <c r="AF23" s="28">
        <f t="shared" ref="AF23:AF43" si="24">J23</f>
        <v>54</v>
      </c>
      <c r="AG23" s="28">
        <f t="shared" si="6"/>
        <v>47</v>
      </c>
      <c r="AH23" s="28">
        <f t="shared" ref="AH23:AH43" si="25">I23+S23+P23</f>
        <v>44</v>
      </c>
      <c r="AI23" s="28">
        <f t="shared" ref="AI23:AI43" si="26">W23+V23+U23+T23+O23+N23</f>
        <v>30</v>
      </c>
      <c r="AJ23" s="28">
        <f t="shared" ref="AJ23:AJ43" si="27">X23</f>
        <v>0</v>
      </c>
      <c r="AK23" s="28">
        <f t="shared" ref="AK23:AK43" si="28">SUM(AE23:AJ23)</f>
        <v>340</v>
      </c>
      <c r="AP23" s="52" t="str">
        <f t="shared" si="22"/>
        <v>Total</v>
      </c>
      <c r="AQ23" s="53">
        <f t="shared" ref="AQ23:AV23" si="29">AQ7/$AV7</f>
        <v>0.50578595558111117</v>
      </c>
      <c r="AR23" s="53">
        <f t="shared" si="29"/>
        <v>0.14331919787249336</v>
      </c>
      <c r="AS23" s="53">
        <f t="shared" si="29"/>
        <v>0.10050552241309088</v>
      </c>
      <c r="AT23" s="53">
        <f t="shared" si="29"/>
        <v>0.11526390186636</v>
      </c>
      <c r="AU23" s="53">
        <f t="shared" si="29"/>
        <v>0.13512542226694457</v>
      </c>
      <c r="AV23" s="53">
        <f t="shared" si="29"/>
        <v>1</v>
      </c>
      <c r="AW23" s="52"/>
    </row>
    <row r="24" spans="2:49">
      <c r="B24" s="131"/>
      <c r="C24" s="6" t="s">
        <v>21</v>
      </c>
      <c r="D24" s="24"/>
      <c r="E24" s="24">
        <v>2</v>
      </c>
      <c r="F24" s="24"/>
      <c r="G24" s="24">
        <v>119</v>
      </c>
      <c r="H24" s="24">
        <v>38</v>
      </c>
      <c r="I24" s="24"/>
      <c r="J24" s="24">
        <v>61</v>
      </c>
      <c r="K24" s="24">
        <v>48</v>
      </c>
      <c r="L24" s="24"/>
      <c r="M24" s="24"/>
      <c r="N24" s="24">
        <v>1</v>
      </c>
      <c r="O24" s="24">
        <v>8</v>
      </c>
      <c r="P24" s="24"/>
      <c r="Q24" s="24"/>
      <c r="R24" s="24"/>
      <c r="S24" s="24">
        <v>46</v>
      </c>
      <c r="T24" s="24"/>
      <c r="U24" s="24">
        <v>2</v>
      </c>
      <c r="V24" s="24">
        <v>9</v>
      </c>
      <c r="W24" s="24">
        <v>2</v>
      </c>
      <c r="X24" s="24"/>
      <c r="Y24" s="24">
        <v>336</v>
      </c>
      <c r="AC24" s="137"/>
      <c r="AD24" s="33" t="s">
        <v>21</v>
      </c>
      <c r="AE24" s="51">
        <f t="shared" si="21"/>
        <v>159</v>
      </c>
      <c r="AF24" s="28">
        <f t="shared" si="24"/>
        <v>61</v>
      </c>
      <c r="AG24" s="28">
        <f t="shared" si="6"/>
        <v>48</v>
      </c>
      <c r="AH24" s="28">
        <f t="shared" si="25"/>
        <v>46</v>
      </c>
      <c r="AI24" s="28">
        <f t="shared" si="26"/>
        <v>22</v>
      </c>
      <c r="AJ24" s="28">
        <f t="shared" si="27"/>
        <v>0</v>
      </c>
      <c r="AK24" s="28">
        <f t="shared" si="28"/>
        <v>336</v>
      </c>
      <c r="AP24" s="52"/>
      <c r="AQ24" s="53"/>
      <c r="AR24" s="53"/>
      <c r="AS24" s="53"/>
      <c r="AT24" s="53"/>
      <c r="AU24" s="53"/>
      <c r="AV24" s="53"/>
      <c r="AW24" s="52"/>
    </row>
    <row r="25" spans="2:49">
      <c r="B25" s="131" t="s">
        <v>24</v>
      </c>
      <c r="C25" s="6" t="s">
        <v>25</v>
      </c>
      <c r="D25" s="24"/>
      <c r="E25" s="24">
        <v>15</v>
      </c>
      <c r="F25" s="24">
        <v>13</v>
      </c>
      <c r="G25" s="24">
        <v>294</v>
      </c>
      <c r="H25" s="24">
        <v>173</v>
      </c>
      <c r="I25" s="24"/>
      <c r="J25" s="24">
        <v>109</v>
      </c>
      <c r="K25" s="24">
        <v>102</v>
      </c>
      <c r="L25" s="24"/>
      <c r="M25" s="24"/>
      <c r="N25" s="24">
        <v>11</v>
      </c>
      <c r="O25" s="24">
        <v>41</v>
      </c>
      <c r="P25" s="24">
        <v>2</v>
      </c>
      <c r="Q25" s="24"/>
      <c r="R25" s="24"/>
      <c r="S25" s="24">
        <v>107</v>
      </c>
      <c r="T25" s="24"/>
      <c r="U25" s="24">
        <v>18</v>
      </c>
      <c r="V25" s="24">
        <v>46</v>
      </c>
      <c r="W25" s="24"/>
      <c r="X25" s="24"/>
      <c r="Y25" s="24">
        <v>931</v>
      </c>
      <c r="AC25" s="131" t="s">
        <v>24</v>
      </c>
      <c r="AD25" s="6" t="s">
        <v>25</v>
      </c>
      <c r="AE25" s="28">
        <f t="shared" si="21"/>
        <v>495</v>
      </c>
      <c r="AF25" s="28">
        <f t="shared" si="24"/>
        <v>109</v>
      </c>
      <c r="AG25" s="28">
        <f t="shared" si="6"/>
        <v>102</v>
      </c>
      <c r="AH25" s="28">
        <f t="shared" si="25"/>
        <v>109</v>
      </c>
      <c r="AI25" s="28">
        <f t="shared" si="26"/>
        <v>116</v>
      </c>
      <c r="AJ25" s="28">
        <f t="shared" si="27"/>
        <v>0</v>
      </c>
      <c r="AK25" s="28">
        <f t="shared" si="28"/>
        <v>931</v>
      </c>
      <c r="AP25" s="52" t="s">
        <v>187</v>
      </c>
      <c r="AQ25" s="53"/>
      <c r="AR25" s="53"/>
      <c r="AS25" s="53"/>
      <c r="AT25" s="53"/>
      <c r="AU25" s="53"/>
      <c r="AV25" s="53"/>
      <c r="AW25" s="52"/>
    </row>
    <row r="26" spans="2:49">
      <c r="B26" s="131"/>
      <c r="C26" s="6" t="s">
        <v>26</v>
      </c>
      <c r="D26" s="24"/>
      <c r="E26" s="24"/>
      <c r="F26" s="24"/>
      <c r="G26" s="24"/>
      <c r="H26" s="24"/>
      <c r="I26" s="24"/>
      <c r="J26" s="24"/>
      <c r="K26" s="24">
        <v>2</v>
      </c>
      <c r="L26" s="24"/>
      <c r="M26" s="24"/>
      <c r="N26" s="24"/>
      <c r="O26" s="24"/>
      <c r="P26" s="24"/>
      <c r="Q26" s="24"/>
      <c r="R26" s="24"/>
      <c r="S26" s="24"/>
      <c r="T26" s="24"/>
      <c r="U26" s="24"/>
      <c r="V26" s="24"/>
      <c r="W26" s="24"/>
      <c r="X26" s="24"/>
      <c r="Y26" s="24">
        <v>2</v>
      </c>
      <c r="AC26" s="131"/>
      <c r="AD26" s="6" t="s">
        <v>26</v>
      </c>
      <c r="AE26" s="28">
        <f t="shared" si="21"/>
        <v>0</v>
      </c>
      <c r="AF26" s="28">
        <f t="shared" si="24"/>
        <v>0</v>
      </c>
      <c r="AG26" s="28">
        <f t="shared" si="6"/>
        <v>2</v>
      </c>
      <c r="AH26" s="28">
        <f t="shared" si="25"/>
        <v>0</v>
      </c>
      <c r="AI26" s="28">
        <f t="shared" si="26"/>
        <v>0</v>
      </c>
      <c r="AJ26" s="28">
        <f t="shared" si="27"/>
        <v>0</v>
      </c>
      <c r="AK26" s="28">
        <f t="shared" si="28"/>
        <v>2</v>
      </c>
      <c r="AP26" s="52" t="str">
        <f t="shared" si="22"/>
        <v>Programes de formació professional per a l'ocupació</v>
      </c>
      <c r="AQ26" s="53">
        <f t="shared" ref="AQ26:AV26" si="30">AQ10/$AV10</f>
        <v>0.38401074907625127</v>
      </c>
      <c r="AR26" s="53">
        <f t="shared" si="30"/>
        <v>0.18931810547531072</v>
      </c>
      <c r="AS26" s="53">
        <f t="shared" si="30"/>
        <v>9.439032583137387E-2</v>
      </c>
      <c r="AT26" s="53">
        <f t="shared" si="30"/>
        <v>0.13187772925764193</v>
      </c>
      <c r="AU26" s="53">
        <f t="shared" si="30"/>
        <v>0.20040309035942225</v>
      </c>
      <c r="AV26" s="53">
        <f t="shared" si="30"/>
        <v>1</v>
      </c>
      <c r="AW26" s="52"/>
    </row>
    <row r="27" spans="2:49">
      <c r="B27" s="131"/>
      <c r="C27" s="6" t="s">
        <v>27</v>
      </c>
      <c r="D27" s="24"/>
      <c r="E27" s="24">
        <v>2</v>
      </c>
      <c r="F27" s="24"/>
      <c r="G27" s="24">
        <v>4</v>
      </c>
      <c r="H27" s="24">
        <v>2</v>
      </c>
      <c r="I27" s="24">
        <v>1</v>
      </c>
      <c r="J27" s="24">
        <v>1</v>
      </c>
      <c r="K27" s="24">
        <v>2</v>
      </c>
      <c r="L27" s="24"/>
      <c r="M27" s="24"/>
      <c r="N27" s="24"/>
      <c r="O27" s="24"/>
      <c r="P27" s="24"/>
      <c r="Q27" s="24"/>
      <c r="R27" s="24"/>
      <c r="S27" s="24">
        <v>3</v>
      </c>
      <c r="T27" s="24"/>
      <c r="U27" s="24"/>
      <c r="V27" s="24">
        <v>2</v>
      </c>
      <c r="W27" s="24"/>
      <c r="X27" s="24"/>
      <c r="Y27" s="24">
        <v>17</v>
      </c>
      <c r="AC27" s="131"/>
      <c r="AD27" s="6" t="s">
        <v>27</v>
      </c>
      <c r="AE27" s="28">
        <f t="shared" si="21"/>
        <v>8</v>
      </c>
      <c r="AF27" s="28">
        <f t="shared" si="24"/>
        <v>1</v>
      </c>
      <c r="AG27" s="28">
        <f t="shared" si="6"/>
        <v>2</v>
      </c>
      <c r="AH27" s="28">
        <f t="shared" si="25"/>
        <v>4</v>
      </c>
      <c r="AI27" s="28">
        <f t="shared" si="26"/>
        <v>2</v>
      </c>
      <c r="AJ27" s="28">
        <f t="shared" si="27"/>
        <v>0</v>
      </c>
      <c r="AK27" s="28">
        <f t="shared" si="28"/>
        <v>17</v>
      </c>
      <c r="AP27" s="52" t="str">
        <f t="shared" si="22"/>
        <v>Resta de programes</v>
      </c>
      <c r="AQ27" s="53">
        <f t="shared" ref="AQ27:AV27" si="31">AQ11/$AV11</f>
        <v>0.64752066115702478</v>
      </c>
      <c r="AR27" s="53">
        <f t="shared" si="31"/>
        <v>8.9462809917355376E-2</v>
      </c>
      <c r="AS27" s="53">
        <f t="shared" si="31"/>
        <v>7.8512396694214878E-2</v>
      </c>
      <c r="AT27" s="53">
        <f t="shared" si="31"/>
        <v>7.7892561983471068E-2</v>
      </c>
      <c r="AU27" s="53">
        <f t="shared" si="31"/>
        <v>0.10661157024793388</v>
      </c>
      <c r="AV27" s="53">
        <f t="shared" si="31"/>
        <v>1</v>
      </c>
      <c r="AW27" s="52"/>
    </row>
    <row r="28" spans="2:49">
      <c r="B28" s="131" t="s">
        <v>28</v>
      </c>
      <c r="C28" s="6" t="s">
        <v>29</v>
      </c>
      <c r="D28" s="24">
        <v>2</v>
      </c>
      <c r="E28" s="24">
        <v>7</v>
      </c>
      <c r="F28" s="24"/>
      <c r="G28" s="24">
        <v>14</v>
      </c>
      <c r="H28" s="24">
        <v>18</v>
      </c>
      <c r="I28" s="24"/>
      <c r="J28" s="24">
        <v>5</v>
      </c>
      <c r="K28" s="24">
        <v>5</v>
      </c>
      <c r="L28" s="24"/>
      <c r="M28" s="24"/>
      <c r="N28" s="24"/>
      <c r="O28" s="24"/>
      <c r="P28" s="24"/>
      <c r="Q28" s="24"/>
      <c r="R28" s="24"/>
      <c r="S28" s="24">
        <v>4</v>
      </c>
      <c r="T28" s="24"/>
      <c r="U28" s="24"/>
      <c r="V28" s="24">
        <v>1</v>
      </c>
      <c r="W28" s="24"/>
      <c r="X28" s="24">
        <v>17</v>
      </c>
      <c r="Y28" s="24">
        <v>73</v>
      </c>
      <c r="AC28" s="131" t="s">
        <v>28</v>
      </c>
      <c r="AD28" s="6" t="s">
        <v>29</v>
      </c>
      <c r="AE28" s="28">
        <f t="shared" si="21"/>
        <v>41</v>
      </c>
      <c r="AF28" s="28">
        <f t="shared" si="24"/>
        <v>5</v>
      </c>
      <c r="AG28" s="28">
        <f t="shared" si="6"/>
        <v>5</v>
      </c>
      <c r="AH28" s="28">
        <f t="shared" si="25"/>
        <v>4</v>
      </c>
      <c r="AI28" s="28">
        <f t="shared" si="26"/>
        <v>1</v>
      </c>
      <c r="AJ28" s="28">
        <f t="shared" si="27"/>
        <v>17</v>
      </c>
      <c r="AK28" s="28">
        <f t="shared" si="28"/>
        <v>73</v>
      </c>
      <c r="AP28" s="52" t="str">
        <f t="shared" si="22"/>
        <v>Total</v>
      </c>
      <c r="AQ28" s="53">
        <f t="shared" ref="AQ28:AV28" si="32">AQ12/$AV12</f>
        <v>0.44866920152091255</v>
      </c>
      <c r="AR28" s="53">
        <f t="shared" si="32"/>
        <v>0.16481622306717364</v>
      </c>
      <c r="AS28" s="53">
        <f t="shared" si="32"/>
        <v>9.0494296577946762E-2</v>
      </c>
      <c r="AT28" s="53">
        <f t="shared" si="32"/>
        <v>0.11863117870722434</v>
      </c>
      <c r="AU28" s="53">
        <f t="shared" si="32"/>
        <v>0.17738910012674272</v>
      </c>
      <c r="AV28" s="53">
        <f t="shared" si="32"/>
        <v>1</v>
      </c>
      <c r="AW28" s="52"/>
    </row>
    <row r="29" spans="2:49">
      <c r="B29" s="131"/>
      <c r="C29" s="6" t="s">
        <v>30</v>
      </c>
      <c r="D29" s="24"/>
      <c r="E29" s="24">
        <v>10</v>
      </c>
      <c r="F29" s="24">
        <v>4</v>
      </c>
      <c r="G29" s="24">
        <v>6</v>
      </c>
      <c r="H29" s="24">
        <v>15</v>
      </c>
      <c r="I29" s="24">
        <v>2</v>
      </c>
      <c r="J29" s="24"/>
      <c r="K29" s="24"/>
      <c r="L29" s="24"/>
      <c r="M29" s="24"/>
      <c r="N29" s="24"/>
      <c r="O29" s="24"/>
      <c r="P29" s="24"/>
      <c r="Q29" s="24"/>
      <c r="R29" s="24"/>
      <c r="S29" s="24"/>
      <c r="T29" s="24"/>
      <c r="U29" s="24"/>
      <c r="V29" s="24"/>
      <c r="W29" s="24"/>
      <c r="X29" s="24">
        <v>25</v>
      </c>
      <c r="Y29" s="24">
        <v>62</v>
      </c>
      <c r="AC29" s="131"/>
      <c r="AD29" s="6" t="s">
        <v>30</v>
      </c>
      <c r="AE29" s="28">
        <f t="shared" si="21"/>
        <v>35</v>
      </c>
      <c r="AF29" s="28">
        <f t="shared" si="24"/>
        <v>0</v>
      </c>
      <c r="AG29" s="28">
        <f t="shared" si="6"/>
        <v>0</v>
      </c>
      <c r="AH29" s="28">
        <f t="shared" si="25"/>
        <v>2</v>
      </c>
      <c r="AI29" s="28">
        <f t="shared" si="26"/>
        <v>0</v>
      </c>
      <c r="AJ29" s="28">
        <f t="shared" si="27"/>
        <v>25</v>
      </c>
      <c r="AK29" s="28">
        <f t="shared" si="28"/>
        <v>62</v>
      </c>
      <c r="AP29" s="52"/>
      <c r="AQ29" s="53"/>
      <c r="AR29" s="53"/>
      <c r="AS29" s="53"/>
      <c r="AT29" s="53"/>
      <c r="AU29" s="53"/>
      <c r="AV29" s="53"/>
      <c r="AW29" s="52"/>
    </row>
    <row r="30" spans="2:49">
      <c r="B30" s="131" t="s">
        <v>31</v>
      </c>
      <c r="C30" s="6" t="s">
        <v>32</v>
      </c>
      <c r="D30" s="24"/>
      <c r="E30" s="24">
        <v>36</v>
      </c>
      <c r="F30" s="24">
        <v>8</v>
      </c>
      <c r="G30" s="24">
        <v>123</v>
      </c>
      <c r="H30" s="24">
        <v>241</v>
      </c>
      <c r="I30" s="24"/>
      <c r="J30" s="24">
        <v>6</v>
      </c>
      <c r="K30" s="24">
        <v>7</v>
      </c>
      <c r="L30" s="24"/>
      <c r="M30" s="24"/>
      <c r="N30" s="24"/>
      <c r="O30" s="24"/>
      <c r="P30" s="24"/>
      <c r="Q30" s="24">
        <v>1</v>
      </c>
      <c r="R30" s="24"/>
      <c r="S30" s="24"/>
      <c r="T30" s="24"/>
      <c r="U30" s="24"/>
      <c r="V30" s="24"/>
      <c r="W30" s="24"/>
      <c r="X30" s="24"/>
      <c r="Y30" s="24">
        <v>422</v>
      </c>
      <c r="AC30" s="131" t="s">
        <v>31</v>
      </c>
      <c r="AD30" s="6" t="s">
        <v>32</v>
      </c>
      <c r="AE30" s="28">
        <f t="shared" si="21"/>
        <v>409</v>
      </c>
      <c r="AF30" s="28">
        <f t="shared" si="24"/>
        <v>6</v>
      </c>
      <c r="AG30" s="28">
        <f t="shared" si="6"/>
        <v>7</v>
      </c>
      <c r="AH30" s="28">
        <f t="shared" si="25"/>
        <v>0</v>
      </c>
      <c r="AI30" s="28">
        <f t="shared" si="26"/>
        <v>0</v>
      </c>
      <c r="AJ30" s="28">
        <f t="shared" si="27"/>
        <v>0</v>
      </c>
      <c r="AK30" s="28">
        <f t="shared" si="28"/>
        <v>422</v>
      </c>
      <c r="AQ30" s="53"/>
      <c r="AR30" s="53"/>
      <c r="AS30" s="53"/>
      <c r="AT30" s="53"/>
      <c r="AU30" s="53"/>
      <c r="AV30" s="53"/>
      <c r="AW30" s="52"/>
    </row>
    <row r="31" spans="2:49">
      <c r="B31" s="131"/>
      <c r="C31" s="6" t="s">
        <v>33</v>
      </c>
      <c r="D31" s="24"/>
      <c r="E31" s="24">
        <v>32</v>
      </c>
      <c r="F31" s="24">
        <v>6</v>
      </c>
      <c r="G31" s="24">
        <v>80</v>
      </c>
      <c r="H31" s="24">
        <v>202</v>
      </c>
      <c r="I31" s="24"/>
      <c r="J31" s="24">
        <v>2</v>
      </c>
      <c r="K31" s="24">
        <v>6</v>
      </c>
      <c r="L31" s="24"/>
      <c r="M31" s="24"/>
      <c r="N31" s="24"/>
      <c r="O31" s="24"/>
      <c r="P31" s="24"/>
      <c r="Q31" s="24">
        <v>1</v>
      </c>
      <c r="R31" s="24"/>
      <c r="S31" s="24"/>
      <c r="T31" s="24"/>
      <c r="U31" s="24"/>
      <c r="V31" s="24"/>
      <c r="W31" s="24"/>
      <c r="X31" s="24"/>
      <c r="Y31" s="24">
        <v>329</v>
      </c>
      <c r="AC31" s="131"/>
      <c r="AD31" s="6" t="s">
        <v>33</v>
      </c>
      <c r="AE31" s="28">
        <f t="shared" si="21"/>
        <v>321</v>
      </c>
      <c r="AF31" s="28">
        <f t="shared" si="24"/>
        <v>2</v>
      </c>
      <c r="AG31" s="28">
        <f t="shared" si="6"/>
        <v>6</v>
      </c>
      <c r="AH31" s="28">
        <f t="shared" si="25"/>
        <v>0</v>
      </c>
      <c r="AI31" s="28">
        <f t="shared" si="26"/>
        <v>0</v>
      </c>
      <c r="AJ31" s="28">
        <f t="shared" si="27"/>
        <v>0</v>
      </c>
      <c r="AK31" s="28">
        <f t="shared" si="28"/>
        <v>329</v>
      </c>
      <c r="AP31" s="52" t="s">
        <v>175</v>
      </c>
      <c r="AQ31" s="53"/>
      <c r="AR31" s="53"/>
      <c r="AS31" s="53"/>
      <c r="AT31" s="53"/>
      <c r="AU31" s="53"/>
      <c r="AV31" s="53"/>
      <c r="AW31" s="52"/>
    </row>
    <row r="32" spans="2:49">
      <c r="B32" s="131"/>
      <c r="C32" s="6" t="s">
        <v>34</v>
      </c>
      <c r="D32" s="24"/>
      <c r="E32" s="24">
        <v>10</v>
      </c>
      <c r="F32" s="24">
        <v>4</v>
      </c>
      <c r="G32" s="24">
        <v>63</v>
      </c>
      <c r="H32" s="24">
        <v>77</v>
      </c>
      <c r="I32" s="24"/>
      <c r="J32" s="24">
        <v>9</v>
      </c>
      <c r="K32" s="24">
        <v>4</v>
      </c>
      <c r="L32" s="24"/>
      <c r="M32" s="24"/>
      <c r="N32" s="24"/>
      <c r="O32" s="24"/>
      <c r="P32" s="24"/>
      <c r="Q32" s="24"/>
      <c r="R32" s="24"/>
      <c r="S32" s="24">
        <v>2</v>
      </c>
      <c r="T32" s="24"/>
      <c r="U32" s="24"/>
      <c r="V32" s="24"/>
      <c r="W32" s="24"/>
      <c r="X32" s="24"/>
      <c r="Y32" s="24">
        <v>169</v>
      </c>
      <c r="AC32" s="131"/>
      <c r="AD32" s="6" t="s">
        <v>34</v>
      </c>
      <c r="AE32" s="28">
        <f t="shared" si="21"/>
        <v>154</v>
      </c>
      <c r="AF32" s="28">
        <f t="shared" si="24"/>
        <v>9</v>
      </c>
      <c r="AG32" s="28">
        <f t="shared" si="6"/>
        <v>4</v>
      </c>
      <c r="AH32" s="28">
        <f t="shared" si="25"/>
        <v>2</v>
      </c>
      <c r="AI32" s="28">
        <f t="shared" si="26"/>
        <v>0</v>
      </c>
      <c r="AJ32" s="28">
        <f t="shared" si="27"/>
        <v>0</v>
      </c>
      <c r="AK32" s="28">
        <f t="shared" si="28"/>
        <v>169</v>
      </c>
      <c r="AP32" s="52" t="str">
        <f>AP26</f>
        <v>Programes de formació professional per a l'ocupació</v>
      </c>
      <c r="AQ32" s="53">
        <f t="shared" ref="AQ32:AV32" si="33">AQ16/$AV16</f>
        <v>0.49980500306423759</v>
      </c>
      <c r="AR32" s="53">
        <f t="shared" si="33"/>
        <v>0.13839211098111315</v>
      </c>
      <c r="AS32" s="53">
        <f t="shared" si="33"/>
        <v>0.12334949022229651</v>
      </c>
      <c r="AT32" s="53">
        <f t="shared" si="33"/>
        <v>0.12814084350103069</v>
      </c>
      <c r="AU32" s="53">
        <f t="shared" si="33"/>
        <v>0.11031255223132208</v>
      </c>
      <c r="AV32" s="53">
        <f t="shared" si="33"/>
        <v>1</v>
      </c>
      <c r="AW32" s="52"/>
    </row>
    <row r="33" spans="1:49">
      <c r="B33" s="131"/>
      <c r="C33" s="6" t="s">
        <v>35</v>
      </c>
      <c r="D33" s="24"/>
      <c r="E33" s="24">
        <v>3</v>
      </c>
      <c r="F33" s="24">
        <v>9</v>
      </c>
      <c r="G33" s="24">
        <v>167</v>
      </c>
      <c r="H33" s="24">
        <v>147</v>
      </c>
      <c r="I33" s="24"/>
      <c r="J33" s="24">
        <v>47</v>
      </c>
      <c r="K33" s="24">
        <v>29</v>
      </c>
      <c r="L33" s="24"/>
      <c r="M33" s="24"/>
      <c r="N33" s="24">
        <v>12</v>
      </c>
      <c r="O33" s="24"/>
      <c r="P33" s="24"/>
      <c r="Q33" s="24"/>
      <c r="R33" s="24"/>
      <c r="S33" s="24">
        <v>26</v>
      </c>
      <c r="T33" s="24"/>
      <c r="U33" s="24"/>
      <c r="V33" s="24">
        <v>3</v>
      </c>
      <c r="W33" s="24"/>
      <c r="X33" s="24"/>
      <c r="Y33" s="24">
        <v>443</v>
      </c>
      <c r="AC33" s="131"/>
      <c r="AD33" s="6" t="s">
        <v>35</v>
      </c>
      <c r="AE33" s="28">
        <f t="shared" si="21"/>
        <v>326</v>
      </c>
      <c r="AF33" s="28">
        <f t="shared" si="24"/>
        <v>47</v>
      </c>
      <c r="AG33" s="28">
        <f t="shared" si="6"/>
        <v>29</v>
      </c>
      <c r="AH33" s="28">
        <f t="shared" si="25"/>
        <v>26</v>
      </c>
      <c r="AI33" s="28">
        <f t="shared" si="26"/>
        <v>15</v>
      </c>
      <c r="AJ33" s="28">
        <f t="shared" si="27"/>
        <v>0</v>
      </c>
      <c r="AK33" s="28">
        <f t="shared" si="28"/>
        <v>443</v>
      </c>
      <c r="AP33" s="52" t="str">
        <f>AP27</f>
        <v>Resta de programes</v>
      </c>
      <c r="AQ33" s="53">
        <f t="shared" ref="AQ33:AV33" si="34">AQ17/$AV17</f>
        <v>0.80934809348093484</v>
      </c>
      <c r="AR33" s="53">
        <f t="shared" si="34"/>
        <v>6.0762607626076263E-2</v>
      </c>
      <c r="AS33" s="53">
        <f t="shared" si="34"/>
        <v>4.8216482164821647E-2</v>
      </c>
      <c r="AT33" s="53">
        <f t="shared" si="34"/>
        <v>4.2066420664206641E-2</v>
      </c>
      <c r="AU33" s="53">
        <f t="shared" si="34"/>
        <v>3.9606396063960637E-2</v>
      </c>
      <c r="AV33" s="53">
        <f t="shared" si="34"/>
        <v>1</v>
      </c>
      <c r="AW33" s="52"/>
    </row>
    <row r="34" spans="1:49">
      <c r="B34" s="131"/>
      <c r="C34" s="6" t="s">
        <v>36</v>
      </c>
      <c r="D34" s="24"/>
      <c r="E34" s="24">
        <v>29</v>
      </c>
      <c r="F34" s="24">
        <v>4</v>
      </c>
      <c r="G34" s="24">
        <v>210</v>
      </c>
      <c r="H34" s="24">
        <v>268</v>
      </c>
      <c r="I34" s="24"/>
      <c r="J34" s="24">
        <v>38</v>
      </c>
      <c r="K34" s="24">
        <v>27</v>
      </c>
      <c r="L34" s="24"/>
      <c r="M34" s="24"/>
      <c r="N34" s="24">
        <v>19</v>
      </c>
      <c r="O34" s="24"/>
      <c r="P34" s="24"/>
      <c r="Q34" s="24">
        <v>4</v>
      </c>
      <c r="R34" s="24">
        <v>4</v>
      </c>
      <c r="S34" s="24">
        <v>15</v>
      </c>
      <c r="T34" s="24"/>
      <c r="U34" s="24">
        <v>1</v>
      </c>
      <c r="V34" s="24">
        <v>3</v>
      </c>
      <c r="W34" s="24"/>
      <c r="X34" s="24"/>
      <c r="Y34" s="24">
        <v>622</v>
      </c>
      <c r="AC34" s="131"/>
      <c r="AD34" s="6" t="s">
        <v>36</v>
      </c>
      <c r="AE34" s="28">
        <f t="shared" si="21"/>
        <v>515</v>
      </c>
      <c r="AF34" s="28">
        <f t="shared" si="24"/>
        <v>38</v>
      </c>
      <c r="AG34" s="28">
        <f t="shared" si="6"/>
        <v>31</v>
      </c>
      <c r="AH34" s="28">
        <f t="shared" si="25"/>
        <v>15</v>
      </c>
      <c r="AI34" s="28">
        <f t="shared" si="26"/>
        <v>23</v>
      </c>
      <c r="AJ34" s="28">
        <f t="shared" si="27"/>
        <v>0</v>
      </c>
      <c r="AK34" s="28">
        <f t="shared" si="28"/>
        <v>622</v>
      </c>
      <c r="AP34" s="52" t="str">
        <f>AP28</f>
        <v>Total</v>
      </c>
      <c r="AQ34" s="53">
        <f t="shared" ref="AQ34:AV34" si="35">AQ18/$AV18</f>
        <v>0.55696375034069223</v>
      </c>
      <c r="AR34" s="53">
        <f t="shared" si="35"/>
        <v>0.124057418006723</v>
      </c>
      <c r="AS34" s="53">
        <f t="shared" si="35"/>
        <v>0.1094757881348233</v>
      </c>
      <c r="AT34" s="53">
        <f t="shared" si="35"/>
        <v>0.11224675206686655</v>
      </c>
      <c r="AU34" s="53">
        <f t="shared" si="35"/>
        <v>9.7256291450894886E-2</v>
      </c>
      <c r="AV34" s="53">
        <f t="shared" si="35"/>
        <v>1</v>
      </c>
      <c r="AW34" s="52"/>
    </row>
    <row r="35" spans="1:49">
      <c r="B35" s="131"/>
      <c r="C35" s="6" t="s">
        <v>37</v>
      </c>
      <c r="D35" s="24"/>
      <c r="E35" s="24">
        <v>21</v>
      </c>
      <c r="F35" s="24">
        <v>6</v>
      </c>
      <c r="G35" s="24">
        <v>56</v>
      </c>
      <c r="H35" s="24">
        <v>107</v>
      </c>
      <c r="I35" s="24"/>
      <c r="J35" s="24">
        <v>27</v>
      </c>
      <c r="K35" s="24">
        <v>17</v>
      </c>
      <c r="L35" s="24"/>
      <c r="M35" s="24"/>
      <c r="N35" s="24">
        <v>29</v>
      </c>
      <c r="O35" s="24">
        <v>3</v>
      </c>
      <c r="P35" s="24"/>
      <c r="Q35" s="24"/>
      <c r="R35" s="24"/>
      <c r="S35" s="24">
        <v>29</v>
      </c>
      <c r="T35" s="24"/>
      <c r="U35" s="24">
        <v>3</v>
      </c>
      <c r="V35" s="24">
        <v>17</v>
      </c>
      <c r="W35" s="24"/>
      <c r="X35" s="24"/>
      <c r="Y35" s="24">
        <v>315</v>
      </c>
      <c r="AC35" s="131"/>
      <c r="AD35" s="6" t="s">
        <v>37</v>
      </c>
      <c r="AE35" s="28">
        <f t="shared" si="21"/>
        <v>190</v>
      </c>
      <c r="AF35" s="28">
        <f t="shared" si="24"/>
        <v>27</v>
      </c>
      <c r="AG35" s="28">
        <f t="shared" si="6"/>
        <v>17</v>
      </c>
      <c r="AH35" s="28">
        <f t="shared" si="25"/>
        <v>29</v>
      </c>
      <c r="AI35" s="28">
        <f t="shared" si="26"/>
        <v>52</v>
      </c>
      <c r="AJ35" s="28">
        <f t="shared" si="27"/>
        <v>0</v>
      </c>
      <c r="AK35" s="28">
        <f t="shared" si="28"/>
        <v>315</v>
      </c>
    </row>
    <row r="36" spans="1:49">
      <c r="B36" s="131"/>
      <c r="C36" s="6" t="s">
        <v>38</v>
      </c>
      <c r="D36" s="24">
        <v>4</v>
      </c>
      <c r="E36" s="24">
        <v>56</v>
      </c>
      <c r="F36" s="24">
        <v>12</v>
      </c>
      <c r="G36" s="24">
        <v>587</v>
      </c>
      <c r="H36" s="24">
        <v>395</v>
      </c>
      <c r="I36" s="24"/>
      <c r="J36" s="24">
        <v>235</v>
      </c>
      <c r="K36" s="24">
        <v>216</v>
      </c>
      <c r="L36" s="24"/>
      <c r="M36" s="24"/>
      <c r="N36" s="24">
        <v>188</v>
      </c>
      <c r="O36" s="24">
        <v>21</v>
      </c>
      <c r="P36" s="24">
        <v>2</v>
      </c>
      <c r="Q36" s="24">
        <v>9</v>
      </c>
      <c r="R36" s="24">
        <v>2</v>
      </c>
      <c r="S36" s="24">
        <v>268</v>
      </c>
      <c r="T36" s="24"/>
      <c r="U36" s="24">
        <v>98</v>
      </c>
      <c r="V36" s="24">
        <v>91</v>
      </c>
      <c r="W36" s="24"/>
      <c r="X36" s="24"/>
      <c r="Y36" s="24">
        <v>2184</v>
      </c>
      <c r="AC36" s="131"/>
      <c r="AD36" s="6" t="s">
        <v>38</v>
      </c>
      <c r="AE36" s="28">
        <f t="shared" si="21"/>
        <v>1063</v>
      </c>
      <c r="AF36" s="28">
        <f t="shared" si="24"/>
        <v>235</v>
      </c>
      <c r="AG36" s="28">
        <f t="shared" si="6"/>
        <v>218</v>
      </c>
      <c r="AH36" s="28">
        <f t="shared" si="25"/>
        <v>270</v>
      </c>
      <c r="AI36" s="28">
        <f t="shared" si="26"/>
        <v>398</v>
      </c>
      <c r="AJ36" s="28">
        <f t="shared" si="27"/>
        <v>0</v>
      </c>
      <c r="AK36" s="28">
        <f t="shared" si="28"/>
        <v>2184</v>
      </c>
    </row>
    <row r="37" spans="1:49">
      <c r="B37" s="131"/>
      <c r="C37" s="6" t="s">
        <v>39</v>
      </c>
      <c r="D37" s="24">
        <v>6</v>
      </c>
      <c r="E37" s="24">
        <v>103</v>
      </c>
      <c r="F37" s="24">
        <v>12</v>
      </c>
      <c r="G37" s="24">
        <v>584</v>
      </c>
      <c r="H37" s="24">
        <v>770</v>
      </c>
      <c r="I37" s="24"/>
      <c r="J37" s="24"/>
      <c r="K37" s="24"/>
      <c r="L37" s="24"/>
      <c r="M37" s="24"/>
      <c r="N37" s="24"/>
      <c r="O37" s="24"/>
      <c r="P37" s="24"/>
      <c r="Q37" s="24">
        <v>9</v>
      </c>
      <c r="R37" s="24">
        <v>3</v>
      </c>
      <c r="S37" s="24"/>
      <c r="T37" s="24"/>
      <c r="U37" s="24"/>
      <c r="V37" s="24"/>
      <c r="W37" s="24"/>
      <c r="X37" s="24"/>
      <c r="Y37" s="24">
        <v>1487</v>
      </c>
      <c r="AC37" s="131"/>
      <c r="AD37" s="6" t="s">
        <v>39</v>
      </c>
      <c r="AE37" s="28">
        <f t="shared" si="21"/>
        <v>1484</v>
      </c>
      <c r="AF37" s="28">
        <f t="shared" si="24"/>
        <v>0</v>
      </c>
      <c r="AG37" s="28">
        <f t="shared" si="6"/>
        <v>3</v>
      </c>
      <c r="AH37" s="28">
        <f t="shared" si="25"/>
        <v>0</v>
      </c>
      <c r="AI37" s="28">
        <f t="shared" si="26"/>
        <v>0</v>
      </c>
      <c r="AJ37" s="28">
        <f t="shared" si="27"/>
        <v>0</v>
      </c>
      <c r="AK37" s="28">
        <f t="shared" si="28"/>
        <v>1487</v>
      </c>
    </row>
    <row r="38" spans="1:49">
      <c r="B38" s="131"/>
      <c r="C38" s="6" t="s">
        <v>40</v>
      </c>
      <c r="D38" s="24"/>
      <c r="E38" s="24">
        <v>6</v>
      </c>
      <c r="F38" s="24">
        <v>3</v>
      </c>
      <c r="G38" s="24">
        <v>67</v>
      </c>
      <c r="H38" s="24">
        <v>44</v>
      </c>
      <c r="I38" s="24"/>
      <c r="J38" s="24"/>
      <c r="K38" s="24"/>
      <c r="L38" s="24"/>
      <c r="M38" s="24"/>
      <c r="N38" s="24"/>
      <c r="O38" s="24"/>
      <c r="P38" s="24"/>
      <c r="Q38" s="24"/>
      <c r="R38" s="24"/>
      <c r="S38" s="24"/>
      <c r="T38" s="24"/>
      <c r="U38" s="24"/>
      <c r="V38" s="24"/>
      <c r="W38" s="24"/>
      <c r="X38" s="24"/>
      <c r="Y38" s="24">
        <v>120</v>
      </c>
      <c r="AC38" s="131"/>
      <c r="AD38" s="6" t="s">
        <v>40</v>
      </c>
      <c r="AE38" s="28">
        <f t="shared" si="21"/>
        <v>120</v>
      </c>
      <c r="AF38" s="28">
        <f t="shared" si="24"/>
        <v>0</v>
      </c>
      <c r="AG38" s="28">
        <f t="shared" si="6"/>
        <v>0</v>
      </c>
      <c r="AH38" s="28">
        <f t="shared" si="25"/>
        <v>0</v>
      </c>
      <c r="AI38" s="28">
        <f t="shared" si="26"/>
        <v>0</v>
      </c>
      <c r="AJ38" s="28">
        <f t="shared" si="27"/>
        <v>0</v>
      </c>
      <c r="AK38" s="28">
        <f t="shared" si="28"/>
        <v>120</v>
      </c>
    </row>
    <row r="39" spans="1:49">
      <c r="B39" s="131" t="s">
        <v>41</v>
      </c>
      <c r="C39" s="6" t="s">
        <v>42</v>
      </c>
      <c r="D39" s="24">
        <v>4</v>
      </c>
      <c r="E39" s="24">
        <v>32</v>
      </c>
      <c r="F39" s="24">
        <v>20</v>
      </c>
      <c r="G39" s="24">
        <v>123</v>
      </c>
      <c r="H39" s="24">
        <v>240</v>
      </c>
      <c r="I39" s="24"/>
      <c r="J39" s="24">
        <v>22</v>
      </c>
      <c r="K39" s="24">
        <v>28</v>
      </c>
      <c r="L39" s="24"/>
      <c r="M39" s="24"/>
      <c r="N39" s="24"/>
      <c r="O39" s="24">
        <v>2</v>
      </c>
      <c r="P39" s="24"/>
      <c r="Q39" s="24"/>
      <c r="R39" s="24"/>
      <c r="S39" s="24">
        <v>12</v>
      </c>
      <c r="T39" s="24">
        <v>2</v>
      </c>
      <c r="U39" s="24"/>
      <c r="V39" s="24">
        <v>2</v>
      </c>
      <c r="W39" s="24"/>
      <c r="X39" s="24"/>
      <c r="Y39" s="24">
        <v>487</v>
      </c>
      <c r="AC39" s="131" t="s">
        <v>41</v>
      </c>
      <c r="AD39" s="6" t="s">
        <v>42</v>
      </c>
      <c r="AE39" s="28">
        <f t="shared" si="21"/>
        <v>419</v>
      </c>
      <c r="AF39" s="28">
        <f t="shared" si="24"/>
        <v>22</v>
      </c>
      <c r="AG39" s="28">
        <f t="shared" si="6"/>
        <v>28</v>
      </c>
      <c r="AH39" s="28">
        <f t="shared" si="25"/>
        <v>12</v>
      </c>
      <c r="AI39" s="28">
        <f t="shared" si="26"/>
        <v>6</v>
      </c>
      <c r="AJ39" s="28">
        <f t="shared" si="27"/>
        <v>0</v>
      </c>
      <c r="AK39" s="28">
        <f t="shared" si="28"/>
        <v>487</v>
      </c>
      <c r="AP39" s="27" t="str">
        <f>AP21</f>
        <v>Programes de formació professional per a l'ocupació</v>
      </c>
    </row>
    <row r="40" spans="1:49">
      <c r="B40" s="131"/>
      <c r="C40" s="6" t="s">
        <v>43</v>
      </c>
      <c r="D40" s="24">
        <v>2</v>
      </c>
      <c r="E40" s="24">
        <v>25</v>
      </c>
      <c r="F40" s="24">
        <v>20</v>
      </c>
      <c r="G40" s="24">
        <v>198</v>
      </c>
      <c r="H40" s="24">
        <v>236</v>
      </c>
      <c r="I40" s="24"/>
      <c r="J40" s="24">
        <v>104</v>
      </c>
      <c r="K40" s="24">
        <v>71</v>
      </c>
      <c r="L40" s="24"/>
      <c r="M40" s="24"/>
      <c r="N40" s="24">
        <v>1</v>
      </c>
      <c r="O40" s="24">
        <v>19</v>
      </c>
      <c r="P40" s="24"/>
      <c r="Q40" s="24"/>
      <c r="R40" s="24"/>
      <c r="S40" s="24">
        <v>55</v>
      </c>
      <c r="T40" s="24"/>
      <c r="U40" s="24"/>
      <c r="V40" s="24">
        <v>19</v>
      </c>
      <c r="W40" s="24"/>
      <c r="X40" s="24"/>
      <c r="Y40" s="24">
        <v>750</v>
      </c>
      <c r="AC40" s="131"/>
      <c r="AD40" s="6" t="s">
        <v>43</v>
      </c>
      <c r="AE40" s="28">
        <f t="shared" si="21"/>
        <v>481</v>
      </c>
      <c r="AF40" s="28">
        <f t="shared" si="24"/>
        <v>104</v>
      </c>
      <c r="AG40" s="28">
        <f t="shared" si="6"/>
        <v>71</v>
      </c>
      <c r="AH40" s="28">
        <f t="shared" si="25"/>
        <v>55</v>
      </c>
      <c r="AI40" s="28">
        <f t="shared" si="26"/>
        <v>39</v>
      </c>
      <c r="AJ40" s="28">
        <f t="shared" si="27"/>
        <v>0</v>
      </c>
      <c r="AK40" s="28">
        <f t="shared" si="28"/>
        <v>750</v>
      </c>
      <c r="AP40" t="s">
        <v>173</v>
      </c>
      <c r="AQ40" s="27">
        <f t="shared" ref="AQ40:AW40" si="36">AQ21</f>
        <v>0.44731071450325882</v>
      </c>
      <c r="AR40" s="27">
        <f t="shared" si="36"/>
        <v>0.16147895474203569</v>
      </c>
      <c r="AS40" s="27">
        <f t="shared" si="36"/>
        <v>0.11022111226167997</v>
      </c>
      <c r="AT40" s="27">
        <f t="shared" si="36"/>
        <v>0.1298349272095998</v>
      </c>
      <c r="AU40" s="27">
        <f t="shared" si="36"/>
        <v>0.15115429128342572</v>
      </c>
      <c r="AV40" s="27">
        <f t="shared" si="36"/>
        <v>1</v>
      </c>
      <c r="AW40" s="27">
        <f t="shared" si="36"/>
        <v>0</v>
      </c>
    </row>
    <row r="41" spans="1:49" ht="15" customHeight="1">
      <c r="B41" s="131" t="s">
        <v>44</v>
      </c>
      <c r="C41" s="6" t="s">
        <v>45</v>
      </c>
      <c r="D41" s="24"/>
      <c r="E41" s="24">
        <v>4</v>
      </c>
      <c r="F41" s="24">
        <v>6</v>
      </c>
      <c r="G41" s="24">
        <v>79</v>
      </c>
      <c r="H41" s="24">
        <v>131</v>
      </c>
      <c r="I41" s="24"/>
      <c r="J41" s="24">
        <v>49</v>
      </c>
      <c r="K41" s="24">
        <v>36</v>
      </c>
      <c r="L41" s="24">
        <v>2</v>
      </c>
      <c r="M41" s="24"/>
      <c r="N41" s="24"/>
      <c r="O41" s="24">
        <v>6</v>
      </c>
      <c r="P41" s="24"/>
      <c r="Q41" s="24"/>
      <c r="R41" s="24"/>
      <c r="S41" s="24">
        <v>15</v>
      </c>
      <c r="T41" s="24"/>
      <c r="U41" s="24">
        <v>3</v>
      </c>
      <c r="V41" s="24">
        <v>12</v>
      </c>
      <c r="W41" s="24"/>
      <c r="X41" s="24"/>
      <c r="Y41" s="24">
        <v>343</v>
      </c>
      <c r="AC41" s="131" t="s">
        <v>44</v>
      </c>
      <c r="AD41" s="6" t="s">
        <v>45</v>
      </c>
      <c r="AE41" s="28">
        <f t="shared" si="21"/>
        <v>220</v>
      </c>
      <c r="AF41" s="28">
        <f t="shared" si="24"/>
        <v>49</v>
      </c>
      <c r="AG41" s="28">
        <f t="shared" si="6"/>
        <v>38</v>
      </c>
      <c r="AH41" s="28">
        <f t="shared" si="25"/>
        <v>15</v>
      </c>
      <c r="AI41" s="28">
        <f t="shared" si="26"/>
        <v>21</v>
      </c>
      <c r="AJ41" s="28">
        <f t="shared" si="27"/>
        <v>0</v>
      </c>
      <c r="AK41" s="28">
        <f t="shared" si="28"/>
        <v>343</v>
      </c>
      <c r="AP41" t="s">
        <v>176</v>
      </c>
      <c r="AQ41" s="27">
        <f t="shared" ref="AQ41:AW41" si="37">AQ26</f>
        <v>0.38401074907625127</v>
      </c>
      <c r="AR41" s="27">
        <f t="shared" si="37"/>
        <v>0.18931810547531072</v>
      </c>
      <c r="AS41" s="27">
        <f t="shared" si="37"/>
        <v>9.439032583137387E-2</v>
      </c>
      <c r="AT41" s="27">
        <f t="shared" si="37"/>
        <v>0.13187772925764193</v>
      </c>
      <c r="AU41" s="27">
        <f t="shared" si="37"/>
        <v>0.20040309035942225</v>
      </c>
      <c r="AV41" s="27">
        <f t="shared" si="37"/>
        <v>1</v>
      </c>
      <c r="AW41" s="27">
        <f t="shared" si="37"/>
        <v>0</v>
      </c>
    </row>
    <row r="42" spans="1:49">
      <c r="B42" s="142"/>
      <c r="C42" s="8" t="s">
        <v>46</v>
      </c>
      <c r="D42" s="25"/>
      <c r="E42" s="25">
        <v>3</v>
      </c>
      <c r="F42" s="25">
        <v>7</v>
      </c>
      <c r="G42" s="25">
        <v>47</v>
      </c>
      <c r="H42" s="25">
        <v>86</v>
      </c>
      <c r="I42" s="25"/>
      <c r="J42" s="25">
        <v>26</v>
      </c>
      <c r="K42" s="25">
        <v>13</v>
      </c>
      <c r="L42" s="25"/>
      <c r="M42" s="25"/>
      <c r="N42" s="25"/>
      <c r="O42" s="25">
        <v>1</v>
      </c>
      <c r="P42" s="25"/>
      <c r="Q42" s="25"/>
      <c r="R42" s="25"/>
      <c r="S42" s="25">
        <v>5</v>
      </c>
      <c r="T42" s="25"/>
      <c r="U42" s="25">
        <v>1</v>
      </c>
      <c r="V42" s="25">
        <v>2</v>
      </c>
      <c r="W42" s="25"/>
      <c r="X42" s="25"/>
      <c r="Y42" s="25">
        <v>191</v>
      </c>
      <c r="AC42" s="142"/>
      <c r="AD42" s="8" t="s">
        <v>46</v>
      </c>
      <c r="AE42" s="28">
        <f t="shared" si="21"/>
        <v>143</v>
      </c>
      <c r="AF42" s="28">
        <f t="shared" si="24"/>
        <v>26</v>
      </c>
      <c r="AG42" s="28">
        <f t="shared" si="6"/>
        <v>13</v>
      </c>
      <c r="AH42" s="28">
        <f t="shared" si="25"/>
        <v>5</v>
      </c>
      <c r="AI42" s="28">
        <f t="shared" si="26"/>
        <v>4</v>
      </c>
      <c r="AJ42" s="28">
        <f t="shared" si="27"/>
        <v>0</v>
      </c>
      <c r="AK42" s="28">
        <f t="shared" si="28"/>
        <v>191</v>
      </c>
      <c r="AP42" t="s">
        <v>175</v>
      </c>
      <c r="AQ42" s="27">
        <f>AQ32</f>
        <v>0.49980500306423759</v>
      </c>
      <c r="AR42" s="27">
        <f t="shared" ref="AR42:AW42" si="38">AR32</f>
        <v>0.13839211098111315</v>
      </c>
      <c r="AS42" s="27">
        <f t="shared" si="38"/>
        <v>0.12334949022229651</v>
      </c>
      <c r="AT42" s="27">
        <f t="shared" si="38"/>
        <v>0.12814084350103069</v>
      </c>
      <c r="AU42" s="27">
        <f t="shared" si="38"/>
        <v>0.11031255223132208</v>
      </c>
      <c r="AV42" s="27">
        <f t="shared" si="38"/>
        <v>1</v>
      </c>
      <c r="AW42" s="27">
        <f t="shared" si="38"/>
        <v>0</v>
      </c>
    </row>
    <row r="43" spans="1:49">
      <c r="B43" s="10" t="s">
        <v>3</v>
      </c>
      <c r="C43" s="10"/>
      <c r="D43" s="11">
        <v>39</v>
      </c>
      <c r="E43" s="11">
        <v>1002</v>
      </c>
      <c r="F43" s="11">
        <v>325</v>
      </c>
      <c r="G43" s="11">
        <v>10034</v>
      </c>
      <c r="H43" s="11">
        <v>9672</v>
      </c>
      <c r="I43" s="11">
        <v>7</v>
      </c>
      <c r="J43" s="11">
        <v>5982</v>
      </c>
      <c r="K43" s="11">
        <v>4116</v>
      </c>
      <c r="L43" s="11">
        <v>17</v>
      </c>
      <c r="M43" s="11">
        <v>17</v>
      </c>
      <c r="N43" s="11">
        <v>860</v>
      </c>
      <c r="O43" s="11">
        <v>1436</v>
      </c>
      <c r="P43" s="11">
        <v>39</v>
      </c>
      <c r="Q43" s="11">
        <v>39</v>
      </c>
      <c r="R43" s="11">
        <v>45</v>
      </c>
      <c r="S43" s="11">
        <v>4765</v>
      </c>
      <c r="T43" s="11">
        <v>12</v>
      </c>
      <c r="U43" s="11">
        <v>803</v>
      </c>
      <c r="V43" s="11">
        <v>2449</v>
      </c>
      <c r="W43" s="11">
        <v>80</v>
      </c>
      <c r="X43" s="11">
        <v>42</v>
      </c>
      <c r="Y43" s="11">
        <v>41781</v>
      </c>
      <c r="AC43" s="10" t="s">
        <v>3</v>
      </c>
      <c r="AD43" s="10"/>
      <c r="AE43" s="28">
        <f t="shared" si="21"/>
        <v>21111</v>
      </c>
      <c r="AF43" s="28">
        <f t="shared" si="24"/>
        <v>5982</v>
      </c>
      <c r="AG43" s="28">
        <f t="shared" si="6"/>
        <v>4195</v>
      </c>
      <c r="AH43" s="28">
        <f t="shared" si="25"/>
        <v>4811</v>
      </c>
      <c r="AI43" s="28">
        <f t="shared" si="26"/>
        <v>5640</v>
      </c>
      <c r="AJ43" s="28">
        <f t="shared" si="27"/>
        <v>42</v>
      </c>
      <c r="AK43" s="28">
        <f t="shared" si="28"/>
        <v>41781</v>
      </c>
    </row>
    <row r="44" spans="1:49">
      <c r="AE44" s="28">
        <f t="shared" ref="AE44:AE107" si="39">D44+E44+F44+G44+H44+Q44</f>
        <v>0</v>
      </c>
      <c r="AF44" s="28">
        <f t="shared" ref="AF44:AF107" si="40">J44</f>
        <v>0</v>
      </c>
      <c r="AG44" s="28">
        <f t="shared" ref="AG44:AG107" si="41">K44+L44+R44+M44</f>
        <v>0</v>
      </c>
      <c r="AH44" s="28">
        <f t="shared" ref="AH44:AH107" si="42">I44+S44+P44</f>
        <v>0</v>
      </c>
      <c r="AI44" s="28">
        <f t="shared" ref="AI44:AI107" si="43">W44+V44+U44+T44+O44+N44</f>
        <v>0</v>
      </c>
      <c r="AJ44" s="28">
        <f t="shared" ref="AJ44:AJ107" si="44">X44</f>
        <v>0</v>
      </c>
      <c r="AK44" s="28">
        <f t="shared" ref="AK44:AK107" si="45">SUM(AE44:AJ44)</f>
        <v>0</v>
      </c>
    </row>
    <row r="45" spans="1:49">
      <c r="AE45" s="28">
        <f t="shared" si="39"/>
        <v>0</v>
      </c>
      <c r="AF45" s="28">
        <f t="shared" si="40"/>
        <v>0</v>
      </c>
      <c r="AG45" s="28">
        <f t="shared" si="41"/>
        <v>0</v>
      </c>
      <c r="AH45" s="28">
        <f t="shared" si="42"/>
        <v>0</v>
      </c>
      <c r="AI45" s="28">
        <f t="shared" si="43"/>
        <v>0</v>
      </c>
      <c r="AJ45" s="28">
        <f t="shared" si="44"/>
        <v>0</v>
      </c>
      <c r="AK45" s="28">
        <f t="shared" si="45"/>
        <v>0</v>
      </c>
    </row>
    <row r="46" spans="1:49">
      <c r="AE46" s="28">
        <f t="shared" si="39"/>
        <v>0</v>
      </c>
      <c r="AF46" s="28">
        <f t="shared" si="40"/>
        <v>0</v>
      </c>
      <c r="AG46" s="28">
        <f t="shared" si="41"/>
        <v>0</v>
      </c>
      <c r="AH46" s="28">
        <f t="shared" si="42"/>
        <v>0</v>
      </c>
      <c r="AI46" s="28">
        <f t="shared" si="43"/>
        <v>0</v>
      </c>
      <c r="AJ46" s="28">
        <f t="shared" si="44"/>
        <v>0</v>
      </c>
      <c r="AK46" s="28">
        <f t="shared" si="45"/>
        <v>0</v>
      </c>
    </row>
    <row r="47" spans="1:49" ht="15" customHeight="1">
      <c r="A47" s="132" t="s">
        <v>47</v>
      </c>
      <c r="B47" s="132" t="s">
        <v>1</v>
      </c>
      <c r="C47" s="132" t="s">
        <v>2</v>
      </c>
      <c r="D47" s="149" t="s">
        <v>152</v>
      </c>
      <c r="E47" s="149"/>
      <c r="F47" s="149"/>
      <c r="G47" s="149"/>
      <c r="H47" s="149"/>
      <c r="I47" s="149"/>
      <c r="J47" s="149"/>
      <c r="K47" s="149"/>
      <c r="L47" s="149"/>
      <c r="M47" s="149"/>
      <c r="N47" s="149"/>
      <c r="O47" s="149"/>
      <c r="P47" s="149"/>
      <c r="Q47" s="149"/>
      <c r="R47" s="149"/>
      <c r="S47" s="149"/>
      <c r="T47" s="149"/>
      <c r="U47" s="149"/>
      <c r="V47" s="149"/>
      <c r="W47" s="149"/>
      <c r="X47" s="149"/>
      <c r="Y47" s="133" t="s">
        <v>3</v>
      </c>
      <c r="AB47" s="132" t="s">
        <v>47</v>
      </c>
      <c r="AC47" s="132" t="s">
        <v>1</v>
      </c>
      <c r="AD47" s="132" t="s">
        <v>2</v>
      </c>
      <c r="AE47" s="28" t="e">
        <f t="shared" si="39"/>
        <v>#VALUE!</v>
      </c>
      <c r="AF47" s="28">
        <f t="shared" si="40"/>
        <v>0</v>
      </c>
      <c r="AG47" s="28">
        <f t="shared" si="41"/>
        <v>0</v>
      </c>
      <c r="AH47" s="28">
        <f t="shared" si="42"/>
        <v>0</v>
      </c>
      <c r="AI47" s="28">
        <f t="shared" si="43"/>
        <v>0</v>
      </c>
      <c r="AJ47" s="28">
        <f t="shared" si="44"/>
        <v>0</v>
      </c>
      <c r="AK47" s="28" t="e">
        <f t="shared" si="45"/>
        <v>#VALUE!</v>
      </c>
    </row>
    <row r="48" spans="1:49" ht="105">
      <c r="A48" s="132"/>
      <c r="B48" s="132"/>
      <c r="C48" s="132"/>
      <c r="D48" s="26" t="s">
        <v>153</v>
      </c>
      <c r="E48" s="26" t="s">
        <v>154</v>
      </c>
      <c r="F48" s="26" t="s">
        <v>155</v>
      </c>
      <c r="G48" s="26" t="s">
        <v>156</v>
      </c>
      <c r="H48" s="26" t="s">
        <v>157</v>
      </c>
      <c r="I48" s="26" t="s">
        <v>158</v>
      </c>
      <c r="J48" s="26" t="s">
        <v>159</v>
      </c>
      <c r="K48" s="26" t="s">
        <v>160</v>
      </c>
      <c r="L48" s="26" t="s">
        <v>161</v>
      </c>
      <c r="M48" s="26" t="s">
        <v>162</v>
      </c>
      <c r="N48" s="26" t="s">
        <v>163</v>
      </c>
      <c r="O48" s="26" t="s">
        <v>164</v>
      </c>
      <c r="P48" s="26" t="s">
        <v>165</v>
      </c>
      <c r="Q48" s="26" t="s">
        <v>166</v>
      </c>
      <c r="R48" s="26" t="s">
        <v>167</v>
      </c>
      <c r="S48" s="26" t="s">
        <v>168</v>
      </c>
      <c r="T48" s="26" t="s">
        <v>169</v>
      </c>
      <c r="U48" s="26" t="s">
        <v>170</v>
      </c>
      <c r="V48" s="26" t="s">
        <v>171</v>
      </c>
      <c r="W48" s="26" t="s">
        <v>172</v>
      </c>
      <c r="X48" s="26" t="s">
        <v>150</v>
      </c>
      <c r="Y48" s="133"/>
      <c r="AB48" s="132"/>
      <c r="AC48" s="132"/>
      <c r="AD48" s="132"/>
      <c r="AE48" s="28" t="e">
        <f t="shared" si="39"/>
        <v>#VALUE!</v>
      </c>
      <c r="AF48" s="28" t="str">
        <f t="shared" si="40"/>
        <v>Ensenyaments de batxillerat</v>
      </c>
      <c r="AG48" s="28" t="e">
        <f t="shared" si="41"/>
        <v>#VALUE!</v>
      </c>
      <c r="AH48" s="28" t="e">
        <f t="shared" si="42"/>
        <v>#VALUE!</v>
      </c>
      <c r="AI48" s="28" t="e">
        <f t="shared" si="43"/>
        <v>#VALUE!</v>
      </c>
      <c r="AJ48" s="28" t="str">
        <f t="shared" si="44"/>
        <v>Sense especificar</v>
      </c>
      <c r="AK48" s="28" t="e">
        <f t="shared" si="45"/>
        <v>#VALUE!</v>
      </c>
    </row>
    <row r="49" spans="1:49">
      <c r="A49" s="134" t="s">
        <v>48</v>
      </c>
      <c r="B49" s="140" t="s">
        <v>4</v>
      </c>
      <c r="C49" s="4" t="s">
        <v>12</v>
      </c>
      <c r="D49" s="23"/>
      <c r="E49" s="23">
        <v>7</v>
      </c>
      <c r="F49" s="23"/>
      <c r="G49" s="23">
        <v>18</v>
      </c>
      <c r="H49" s="23">
        <v>25</v>
      </c>
      <c r="I49" s="23"/>
      <c r="J49" s="23">
        <v>5</v>
      </c>
      <c r="K49" s="23">
        <v>5</v>
      </c>
      <c r="L49" s="23"/>
      <c r="M49" s="23"/>
      <c r="N49" s="23">
        <v>1</v>
      </c>
      <c r="O49" s="23">
        <v>8</v>
      </c>
      <c r="P49" s="23"/>
      <c r="Q49" s="23"/>
      <c r="R49" s="23"/>
      <c r="S49" s="23">
        <v>12</v>
      </c>
      <c r="T49" s="23"/>
      <c r="U49" s="23"/>
      <c r="V49" s="23"/>
      <c r="W49" s="23"/>
      <c r="X49" s="23"/>
      <c r="Y49" s="23">
        <v>81</v>
      </c>
      <c r="AB49" s="134" t="s">
        <v>48</v>
      </c>
      <c r="AC49" s="140" t="s">
        <v>4</v>
      </c>
      <c r="AD49" s="4" t="s">
        <v>12</v>
      </c>
      <c r="AE49" s="28">
        <f t="shared" si="39"/>
        <v>50</v>
      </c>
      <c r="AF49" s="28">
        <f t="shared" si="40"/>
        <v>5</v>
      </c>
      <c r="AG49" s="28">
        <f t="shared" si="41"/>
        <v>5</v>
      </c>
      <c r="AH49" s="28">
        <f t="shared" si="42"/>
        <v>12</v>
      </c>
      <c r="AI49" s="28">
        <f t="shared" si="43"/>
        <v>9</v>
      </c>
      <c r="AJ49" s="28">
        <f t="shared" si="44"/>
        <v>0</v>
      </c>
      <c r="AK49" s="28">
        <f t="shared" si="45"/>
        <v>81</v>
      </c>
    </row>
    <row r="50" spans="1:49">
      <c r="A50" s="131"/>
      <c r="B50" s="141"/>
      <c r="C50" s="6" t="s">
        <v>13</v>
      </c>
      <c r="D50" s="24"/>
      <c r="E50" s="24"/>
      <c r="F50" s="24"/>
      <c r="G50" s="24">
        <v>33</v>
      </c>
      <c r="H50" s="24"/>
      <c r="I50" s="24"/>
      <c r="J50" s="24">
        <v>10</v>
      </c>
      <c r="K50" s="24">
        <v>1</v>
      </c>
      <c r="L50" s="24"/>
      <c r="M50" s="24">
        <v>2</v>
      </c>
      <c r="N50" s="24"/>
      <c r="O50" s="24"/>
      <c r="P50" s="24"/>
      <c r="Q50" s="24"/>
      <c r="R50" s="24"/>
      <c r="S50" s="24"/>
      <c r="T50" s="24"/>
      <c r="U50" s="24"/>
      <c r="V50" s="24"/>
      <c r="W50" s="24"/>
      <c r="X50" s="24"/>
      <c r="Y50" s="24">
        <v>46</v>
      </c>
      <c r="AB50" s="131"/>
      <c r="AC50" s="141"/>
      <c r="AD50" s="6" t="s">
        <v>13</v>
      </c>
      <c r="AE50" s="28">
        <f t="shared" si="39"/>
        <v>33</v>
      </c>
      <c r="AF50" s="28">
        <f t="shared" si="40"/>
        <v>10</v>
      </c>
      <c r="AG50" s="28">
        <f t="shared" si="41"/>
        <v>3</v>
      </c>
      <c r="AH50" s="28">
        <f t="shared" si="42"/>
        <v>0</v>
      </c>
      <c r="AI50" s="28">
        <f t="shared" si="43"/>
        <v>0</v>
      </c>
      <c r="AJ50" s="28">
        <f t="shared" si="44"/>
        <v>0</v>
      </c>
      <c r="AK50" s="28">
        <f t="shared" si="45"/>
        <v>46</v>
      </c>
    </row>
    <row r="51" spans="1:49">
      <c r="A51" s="131"/>
      <c r="B51" s="141"/>
      <c r="C51" s="6" t="s">
        <v>15</v>
      </c>
      <c r="D51" s="24"/>
      <c r="E51" s="24">
        <v>27</v>
      </c>
      <c r="F51" s="24">
        <v>9</v>
      </c>
      <c r="G51" s="24">
        <v>255</v>
      </c>
      <c r="H51" s="24">
        <v>214</v>
      </c>
      <c r="I51" s="24"/>
      <c r="J51" s="24">
        <v>90</v>
      </c>
      <c r="K51" s="24">
        <v>81</v>
      </c>
      <c r="L51" s="24">
        <v>1</v>
      </c>
      <c r="M51" s="24">
        <v>1</v>
      </c>
      <c r="N51" s="24"/>
      <c r="O51" s="24">
        <v>3</v>
      </c>
      <c r="P51" s="24"/>
      <c r="Q51" s="24"/>
      <c r="R51" s="24">
        <v>2</v>
      </c>
      <c r="S51" s="24">
        <v>70</v>
      </c>
      <c r="T51" s="24"/>
      <c r="U51" s="24">
        <v>5</v>
      </c>
      <c r="V51" s="24">
        <v>6</v>
      </c>
      <c r="W51" s="24"/>
      <c r="X51" s="24"/>
      <c r="Y51" s="24">
        <v>764</v>
      </c>
      <c r="AB51" s="131"/>
      <c r="AC51" s="141"/>
      <c r="AD51" s="6" t="s">
        <v>15</v>
      </c>
      <c r="AE51" s="28">
        <f t="shared" si="39"/>
        <v>505</v>
      </c>
      <c r="AF51" s="28">
        <f t="shared" si="40"/>
        <v>90</v>
      </c>
      <c r="AG51" s="28">
        <f t="shared" si="41"/>
        <v>85</v>
      </c>
      <c r="AH51" s="28">
        <f t="shared" si="42"/>
        <v>70</v>
      </c>
      <c r="AI51" s="28">
        <f t="shared" si="43"/>
        <v>14</v>
      </c>
      <c r="AJ51" s="28">
        <f t="shared" si="44"/>
        <v>0</v>
      </c>
      <c r="AK51" s="28">
        <f t="shared" si="45"/>
        <v>764</v>
      </c>
    </row>
    <row r="52" spans="1:49">
      <c r="A52" s="131"/>
      <c r="B52" s="141"/>
      <c r="C52" s="6" t="s">
        <v>16</v>
      </c>
      <c r="D52" s="24"/>
      <c r="E52" s="24">
        <v>2</v>
      </c>
      <c r="F52" s="24"/>
      <c r="G52" s="24">
        <v>43</v>
      </c>
      <c r="H52" s="24">
        <v>30</v>
      </c>
      <c r="I52" s="24"/>
      <c r="J52" s="24">
        <v>14</v>
      </c>
      <c r="K52" s="24">
        <v>10</v>
      </c>
      <c r="L52" s="24"/>
      <c r="M52" s="24">
        <v>1</v>
      </c>
      <c r="N52" s="24"/>
      <c r="O52" s="24"/>
      <c r="P52" s="24"/>
      <c r="Q52" s="24"/>
      <c r="R52" s="24"/>
      <c r="S52" s="24">
        <v>4</v>
      </c>
      <c r="T52" s="24"/>
      <c r="U52" s="24">
        <v>2</v>
      </c>
      <c r="V52" s="24">
        <v>2</v>
      </c>
      <c r="W52" s="24"/>
      <c r="X52" s="24"/>
      <c r="Y52" s="24">
        <v>108</v>
      </c>
      <c r="AB52" s="131"/>
      <c r="AC52" s="141"/>
      <c r="AD52" s="6" t="s">
        <v>16</v>
      </c>
      <c r="AE52" s="28">
        <f t="shared" si="39"/>
        <v>75</v>
      </c>
      <c r="AF52" s="28">
        <f t="shared" si="40"/>
        <v>14</v>
      </c>
      <c r="AG52" s="28">
        <f t="shared" si="41"/>
        <v>11</v>
      </c>
      <c r="AH52" s="28">
        <f t="shared" si="42"/>
        <v>4</v>
      </c>
      <c r="AI52" s="28">
        <f t="shared" si="43"/>
        <v>4</v>
      </c>
      <c r="AJ52" s="28">
        <f t="shared" si="44"/>
        <v>0</v>
      </c>
      <c r="AK52" s="28">
        <f t="shared" si="45"/>
        <v>108</v>
      </c>
    </row>
    <row r="53" spans="1:49">
      <c r="A53" s="131"/>
      <c r="B53" s="141"/>
      <c r="C53" s="6" t="s">
        <v>18</v>
      </c>
      <c r="D53" s="24"/>
      <c r="E53" s="24"/>
      <c r="F53" s="24"/>
      <c r="G53" s="24">
        <v>37</v>
      </c>
      <c r="H53" s="24">
        <v>7</v>
      </c>
      <c r="I53" s="24"/>
      <c r="J53" s="24">
        <v>15</v>
      </c>
      <c r="K53" s="24">
        <v>29</v>
      </c>
      <c r="L53" s="24"/>
      <c r="M53" s="24"/>
      <c r="N53" s="24">
        <v>10</v>
      </c>
      <c r="O53" s="24"/>
      <c r="P53" s="24"/>
      <c r="Q53" s="24"/>
      <c r="R53" s="24"/>
      <c r="S53" s="24">
        <v>25</v>
      </c>
      <c r="T53" s="24"/>
      <c r="U53" s="24">
        <v>1</v>
      </c>
      <c r="V53" s="24">
        <v>3</v>
      </c>
      <c r="W53" s="24">
        <v>2</v>
      </c>
      <c r="X53" s="24"/>
      <c r="Y53" s="24">
        <v>129</v>
      </c>
      <c r="AB53" s="131"/>
      <c r="AC53" s="141"/>
      <c r="AD53" s="6" t="s">
        <v>18</v>
      </c>
      <c r="AE53" s="28">
        <f t="shared" si="39"/>
        <v>44</v>
      </c>
      <c r="AF53" s="28">
        <f t="shared" si="40"/>
        <v>15</v>
      </c>
      <c r="AG53" s="28">
        <f t="shared" si="41"/>
        <v>29</v>
      </c>
      <c r="AH53" s="28">
        <f t="shared" si="42"/>
        <v>25</v>
      </c>
      <c r="AI53" s="28">
        <f t="shared" si="43"/>
        <v>16</v>
      </c>
      <c r="AJ53" s="28">
        <f t="shared" si="44"/>
        <v>0</v>
      </c>
      <c r="AK53" s="28">
        <f t="shared" si="45"/>
        <v>129</v>
      </c>
    </row>
    <row r="54" spans="1:49">
      <c r="A54" s="131"/>
      <c r="B54" s="141"/>
      <c r="C54" s="6" t="s">
        <v>22</v>
      </c>
      <c r="D54" s="24"/>
      <c r="E54" s="24"/>
      <c r="F54" s="24"/>
      <c r="G54" s="24">
        <v>5</v>
      </c>
      <c r="H54" s="24">
        <v>2</v>
      </c>
      <c r="I54" s="24"/>
      <c r="J54" s="24"/>
      <c r="K54" s="24">
        <v>2</v>
      </c>
      <c r="L54" s="24"/>
      <c r="M54" s="24"/>
      <c r="N54" s="24"/>
      <c r="O54" s="24"/>
      <c r="P54" s="24"/>
      <c r="Q54" s="24"/>
      <c r="R54" s="24"/>
      <c r="S54" s="24"/>
      <c r="T54" s="24"/>
      <c r="U54" s="24"/>
      <c r="V54" s="24"/>
      <c r="W54" s="24"/>
      <c r="X54" s="24"/>
      <c r="Y54" s="24">
        <v>9</v>
      </c>
      <c r="AB54" s="131"/>
      <c r="AC54" s="141"/>
      <c r="AD54" s="6" t="s">
        <v>22</v>
      </c>
      <c r="AE54" s="28">
        <f t="shared" si="39"/>
        <v>7</v>
      </c>
      <c r="AF54" s="28">
        <f t="shared" si="40"/>
        <v>0</v>
      </c>
      <c r="AG54" s="28">
        <f t="shared" si="41"/>
        <v>2</v>
      </c>
      <c r="AH54" s="28">
        <f t="shared" si="42"/>
        <v>0</v>
      </c>
      <c r="AI54" s="28">
        <f t="shared" si="43"/>
        <v>0</v>
      </c>
      <c r="AJ54" s="28">
        <f t="shared" si="44"/>
        <v>0</v>
      </c>
      <c r="AK54" s="28">
        <f t="shared" si="45"/>
        <v>9</v>
      </c>
    </row>
    <row r="55" spans="1:49">
      <c r="A55" s="131"/>
      <c r="B55" s="141"/>
      <c r="C55" s="6" t="s">
        <v>23</v>
      </c>
      <c r="D55" s="24"/>
      <c r="E55" s="24">
        <v>2</v>
      </c>
      <c r="F55" s="24">
        <v>1</v>
      </c>
      <c r="G55" s="24">
        <v>25</v>
      </c>
      <c r="H55" s="24">
        <v>23</v>
      </c>
      <c r="I55" s="24"/>
      <c r="J55" s="24">
        <v>12</v>
      </c>
      <c r="K55" s="24">
        <v>4</v>
      </c>
      <c r="L55" s="24"/>
      <c r="M55" s="24"/>
      <c r="N55" s="24"/>
      <c r="O55" s="24"/>
      <c r="P55" s="24"/>
      <c r="Q55" s="24">
        <v>1</v>
      </c>
      <c r="R55" s="24"/>
      <c r="S55" s="24">
        <v>1</v>
      </c>
      <c r="T55" s="24"/>
      <c r="U55" s="24"/>
      <c r="V55" s="24">
        <v>1</v>
      </c>
      <c r="W55" s="24"/>
      <c r="X55" s="24"/>
      <c r="Y55" s="24">
        <v>70</v>
      </c>
      <c r="AB55" s="131"/>
      <c r="AC55" s="141"/>
      <c r="AD55" s="6" t="s">
        <v>23</v>
      </c>
      <c r="AE55" s="28">
        <f t="shared" si="39"/>
        <v>52</v>
      </c>
      <c r="AF55" s="28">
        <f t="shared" si="40"/>
        <v>12</v>
      </c>
      <c r="AG55" s="28">
        <f t="shared" si="41"/>
        <v>4</v>
      </c>
      <c r="AH55" s="28">
        <f t="shared" si="42"/>
        <v>1</v>
      </c>
      <c r="AI55" s="28">
        <f t="shared" si="43"/>
        <v>1</v>
      </c>
      <c r="AJ55" s="28">
        <f t="shared" si="44"/>
        <v>0</v>
      </c>
      <c r="AK55" s="28">
        <f t="shared" si="45"/>
        <v>70</v>
      </c>
    </row>
    <row r="56" spans="1:49">
      <c r="A56" s="131"/>
      <c r="B56" s="141" t="s">
        <v>24</v>
      </c>
      <c r="C56" s="6" t="s">
        <v>25</v>
      </c>
      <c r="D56" s="24"/>
      <c r="E56" s="24"/>
      <c r="F56" s="24"/>
      <c r="G56" s="24">
        <v>9</v>
      </c>
      <c r="H56" s="24">
        <v>16</v>
      </c>
      <c r="I56" s="24"/>
      <c r="J56" s="24">
        <v>2</v>
      </c>
      <c r="K56" s="24">
        <v>6</v>
      </c>
      <c r="L56" s="24"/>
      <c r="M56" s="24"/>
      <c r="N56" s="24"/>
      <c r="O56" s="24">
        <v>4</v>
      </c>
      <c r="P56" s="24"/>
      <c r="Q56" s="24"/>
      <c r="R56" s="24"/>
      <c r="S56" s="24">
        <v>6</v>
      </c>
      <c r="T56" s="24"/>
      <c r="U56" s="24"/>
      <c r="V56" s="24"/>
      <c r="W56" s="24"/>
      <c r="X56" s="24"/>
      <c r="Y56" s="24">
        <v>43</v>
      </c>
      <c r="AB56" s="131"/>
      <c r="AC56" s="141" t="s">
        <v>24</v>
      </c>
      <c r="AD56" s="6" t="s">
        <v>25</v>
      </c>
      <c r="AE56" s="28">
        <f t="shared" si="39"/>
        <v>25</v>
      </c>
      <c r="AF56" s="28">
        <f t="shared" si="40"/>
        <v>2</v>
      </c>
      <c r="AG56" s="28">
        <f t="shared" si="41"/>
        <v>6</v>
      </c>
      <c r="AH56" s="28">
        <f t="shared" si="42"/>
        <v>6</v>
      </c>
      <c r="AI56" s="28">
        <f t="shared" si="43"/>
        <v>4</v>
      </c>
      <c r="AJ56" s="28">
        <f t="shared" si="44"/>
        <v>0</v>
      </c>
      <c r="AK56" s="28">
        <f t="shared" si="45"/>
        <v>43</v>
      </c>
    </row>
    <row r="57" spans="1:49">
      <c r="A57" s="131"/>
      <c r="B57" s="141"/>
      <c r="C57" s="6" t="s">
        <v>27</v>
      </c>
      <c r="D57" s="24"/>
      <c r="E57" s="24"/>
      <c r="F57" s="24"/>
      <c r="G57" s="24">
        <v>4</v>
      </c>
      <c r="H57" s="24"/>
      <c r="I57" s="24"/>
      <c r="J57" s="24"/>
      <c r="K57" s="24">
        <v>1</v>
      </c>
      <c r="L57" s="24"/>
      <c r="M57" s="24"/>
      <c r="N57" s="24"/>
      <c r="O57" s="24"/>
      <c r="P57" s="24"/>
      <c r="Q57" s="24"/>
      <c r="R57" s="24"/>
      <c r="S57" s="24">
        <v>3</v>
      </c>
      <c r="T57" s="24"/>
      <c r="U57" s="24"/>
      <c r="V57" s="24">
        <v>1</v>
      </c>
      <c r="W57" s="24"/>
      <c r="X57" s="24"/>
      <c r="Y57" s="24">
        <v>9</v>
      </c>
      <c r="AB57" s="131"/>
      <c r="AC57" s="141"/>
      <c r="AD57" s="6" t="s">
        <v>27</v>
      </c>
      <c r="AE57" s="28">
        <f t="shared" si="39"/>
        <v>4</v>
      </c>
      <c r="AF57" s="28">
        <f t="shared" si="40"/>
        <v>0</v>
      </c>
      <c r="AG57" s="28">
        <f t="shared" si="41"/>
        <v>1</v>
      </c>
      <c r="AH57" s="28">
        <f t="shared" si="42"/>
        <v>3</v>
      </c>
      <c r="AI57" s="28">
        <f t="shared" si="43"/>
        <v>1</v>
      </c>
      <c r="AJ57" s="28">
        <f t="shared" si="44"/>
        <v>0</v>
      </c>
      <c r="AK57" s="28">
        <f t="shared" si="45"/>
        <v>9</v>
      </c>
    </row>
    <row r="58" spans="1:49">
      <c r="A58" s="131"/>
      <c r="B58" s="141" t="s">
        <v>31</v>
      </c>
      <c r="C58" s="6" t="s">
        <v>36</v>
      </c>
      <c r="D58" s="24"/>
      <c r="E58" s="24"/>
      <c r="F58" s="24"/>
      <c r="G58" s="24">
        <v>7</v>
      </c>
      <c r="H58" s="24">
        <v>6</v>
      </c>
      <c r="I58" s="24"/>
      <c r="J58" s="24">
        <v>2</v>
      </c>
      <c r="K58" s="24"/>
      <c r="L58" s="24"/>
      <c r="M58" s="24"/>
      <c r="N58" s="24"/>
      <c r="O58" s="24"/>
      <c r="P58" s="24"/>
      <c r="Q58" s="24"/>
      <c r="R58" s="24"/>
      <c r="S58" s="24"/>
      <c r="T58" s="24"/>
      <c r="U58" s="24"/>
      <c r="V58" s="24"/>
      <c r="W58" s="24"/>
      <c r="X58" s="24"/>
      <c r="Y58" s="24">
        <v>15</v>
      </c>
      <c r="AB58" s="131"/>
      <c r="AC58" s="141" t="s">
        <v>31</v>
      </c>
      <c r="AD58" s="6" t="s">
        <v>36</v>
      </c>
      <c r="AE58" s="28">
        <f t="shared" si="39"/>
        <v>13</v>
      </c>
      <c r="AF58" s="28">
        <f t="shared" si="40"/>
        <v>2</v>
      </c>
      <c r="AG58" s="28">
        <f t="shared" si="41"/>
        <v>0</v>
      </c>
      <c r="AH58" s="28">
        <f t="shared" si="42"/>
        <v>0</v>
      </c>
      <c r="AI58" s="28">
        <f t="shared" si="43"/>
        <v>0</v>
      </c>
      <c r="AJ58" s="28">
        <f t="shared" si="44"/>
        <v>0</v>
      </c>
      <c r="AK58" s="28">
        <f t="shared" si="45"/>
        <v>15</v>
      </c>
      <c r="AP58" t="s">
        <v>173</v>
      </c>
      <c r="AQ58" s="47">
        <f>AQ22</f>
        <v>0.72139247613700164</v>
      </c>
      <c r="AR58" s="47">
        <f t="shared" ref="AR58:AW58" si="46">AR22</f>
        <v>7.6361594609769795E-2</v>
      </c>
      <c r="AS58" s="47">
        <f t="shared" si="46"/>
        <v>6.4682762492981466E-2</v>
      </c>
      <c r="AT58" s="47">
        <f t="shared" si="46"/>
        <v>6.1538461538461542E-2</v>
      </c>
      <c r="AU58" s="47">
        <f t="shared" si="46"/>
        <v>7.6024705221785518E-2</v>
      </c>
      <c r="AV58" s="47">
        <f t="shared" si="46"/>
        <v>1</v>
      </c>
      <c r="AW58" s="47">
        <f t="shared" si="46"/>
        <v>0</v>
      </c>
    </row>
    <row r="59" spans="1:49">
      <c r="A59" s="131"/>
      <c r="B59" s="141"/>
      <c r="C59" s="6" t="s">
        <v>38</v>
      </c>
      <c r="D59" s="24"/>
      <c r="E59" s="24">
        <v>6</v>
      </c>
      <c r="F59" s="24"/>
      <c r="G59" s="24">
        <v>35</v>
      </c>
      <c r="H59" s="24">
        <v>22</v>
      </c>
      <c r="I59" s="24"/>
      <c r="J59" s="24">
        <v>6</v>
      </c>
      <c r="K59" s="24">
        <v>6</v>
      </c>
      <c r="L59" s="24"/>
      <c r="M59" s="24"/>
      <c r="N59" s="24">
        <v>3</v>
      </c>
      <c r="O59" s="24"/>
      <c r="P59" s="24"/>
      <c r="Q59" s="24"/>
      <c r="R59" s="24"/>
      <c r="S59" s="24">
        <v>4</v>
      </c>
      <c r="T59" s="24"/>
      <c r="U59" s="24"/>
      <c r="V59" s="24"/>
      <c r="W59" s="24"/>
      <c r="X59" s="24"/>
      <c r="Y59" s="24">
        <v>82</v>
      </c>
      <c r="AB59" s="131"/>
      <c r="AC59" s="141"/>
      <c r="AD59" s="6" t="s">
        <v>38</v>
      </c>
      <c r="AE59" s="28">
        <f t="shared" si="39"/>
        <v>63</v>
      </c>
      <c r="AF59" s="28">
        <f t="shared" si="40"/>
        <v>6</v>
      </c>
      <c r="AG59" s="28">
        <f t="shared" si="41"/>
        <v>6</v>
      </c>
      <c r="AH59" s="28">
        <f t="shared" si="42"/>
        <v>4</v>
      </c>
      <c r="AI59" s="28">
        <f t="shared" si="43"/>
        <v>3</v>
      </c>
      <c r="AJ59" s="28">
        <f t="shared" si="44"/>
        <v>0</v>
      </c>
      <c r="AK59" s="28">
        <f t="shared" si="45"/>
        <v>82</v>
      </c>
      <c r="AP59" t="s">
        <v>176</v>
      </c>
      <c r="AQ59" s="47">
        <f>AQ27</f>
        <v>0.64752066115702478</v>
      </c>
      <c r="AR59" s="47">
        <f t="shared" ref="AR59:AW59" si="47">AR27</f>
        <v>8.9462809917355376E-2</v>
      </c>
      <c r="AS59" s="47">
        <f t="shared" si="47"/>
        <v>7.8512396694214878E-2</v>
      </c>
      <c r="AT59" s="47">
        <f t="shared" si="47"/>
        <v>7.7892561983471068E-2</v>
      </c>
      <c r="AU59" s="47">
        <f t="shared" si="47"/>
        <v>0.10661157024793388</v>
      </c>
      <c r="AV59" s="47">
        <f t="shared" si="47"/>
        <v>1</v>
      </c>
      <c r="AW59" s="47">
        <f t="shared" si="47"/>
        <v>0</v>
      </c>
    </row>
    <row r="60" spans="1:49">
      <c r="A60" s="131"/>
      <c r="B60" s="141"/>
      <c r="C60" s="6" t="s">
        <v>39</v>
      </c>
      <c r="D60" s="24"/>
      <c r="E60" s="24">
        <v>5</v>
      </c>
      <c r="F60" s="24">
        <v>3</v>
      </c>
      <c r="G60" s="24">
        <v>42</v>
      </c>
      <c r="H60" s="24">
        <v>54</v>
      </c>
      <c r="I60" s="24"/>
      <c r="J60" s="24"/>
      <c r="K60" s="24"/>
      <c r="L60" s="24"/>
      <c r="M60" s="24"/>
      <c r="N60" s="24"/>
      <c r="O60" s="24"/>
      <c r="P60" s="24"/>
      <c r="Q60" s="24">
        <v>2</v>
      </c>
      <c r="R60" s="24"/>
      <c r="S60" s="24"/>
      <c r="T60" s="24"/>
      <c r="U60" s="24"/>
      <c r="V60" s="24"/>
      <c r="W60" s="24"/>
      <c r="X60" s="24"/>
      <c r="Y60" s="24">
        <v>106</v>
      </c>
      <c r="AB60" s="131"/>
      <c r="AC60" s="141"/>
      <c r="AD60" s="6" t="s">
        <v>39</v>
      </c>
      <c r="AE60" s="28">
        <f t="shared" si="39"/>
        <v>106</v>
      </c>
      <c r="AF60" s="28">
        <f t="shared" si="40"/>
        <v>0</v>
      </c>
      <c r="AG60" s="28">
        <f t="shared" si="41"/>
        <v>0</v>
      </c>
      <c r="AH60" s="28">
        <f t="shared" si="42"/>
        <v>0</v>
      </c>
      <c r="AI60" s="28">
        <f t="shared" si="43"/>
        <v>0</v>
      </c>
      <c r="AJ60" s="28">
        <f t="shared" si="44"/>
        <v>0</v>
      </c>
      <c r="AK60" s="28">
        <f t="shared" si="45"/>
        <v>106</v>
      </c>
      <c r="AP60" t="s">
        <v>175</v>
      </c>
      <c r="AQ60" s="47">
        <f>AQ33</f>
        <v>0.80934809348093484</v>
      </c>
      <c r="AR60" s="47">
        <f t="shared" ref="AR60:AW60" si="48">AR33</f>
        <v>6.0762607626076263E-2</v>
      </c>
      <c r="AS60" s="47">
        <f t="shared" si="48"/>
        <v>4.8216482164821647E-2</v>
      </c>
      <c r="AT60" s="47">
        <f t="shared" si="48"/>
        <v>4.2066420664206641E-2</v>
      </c>
      <c r="AU60" s="47">
        <f t="shared" si="48"/>
        <v>3.9606396063960637E-2</v>
      </c>
      <c r="AV60" s="47">
        <f t="shared" si="48"/>
        <v>1</v>
      </c>
      <c r="AW60" s="47">
        <f t="shared" si="48"/>
        <v>0</v>
      </c>
    </row>
    <row r="61" spans="1:49">
      <c r="A61" s="131"/>
      <c r="B61" s="12" t="s">
        <v>41</v>
      </c>
      <c r="C61" s="6" t="s">
        <v>43</v>
      </c>
      <c r="D61" s="24"/>
      <c r="E61" s="24">
        <v>3</v>
      </c>
      <c r="F61" s="24">
        <v>4</v>
      </c>
      <c r="G61" s="24">
        <v>29</v>
      </c>
      <c r="H61" s="24">
        <v>23</v>
      </c>
      <c r="I61" s="24"/>
      <c r="J61" s="24">
        <v>16</v>
      </c>
      <c r="K61" s="24">
        <v>6</v>
      </c>
      <c r="L61" s="24"/>
      <c r="M61" s="24"/>
      <c r="N61" s="24"/>
      <c r="O61" s="24">
        <v>3</v>
      </c>
      <c r="P61" s="24"/>
      <c r="Q61" s="24"/>
      <c r="R61" s="24"/>
      <c r="S61" s="24">
        <v>7</v>
      </c>
      <c r="T61" s="24"/>
      <c r="U61" s="24"/>
      <c r="V61" s="24">
        <v>3</v>
      </c>
      <c r="W61" s="24"/>
      <c r="X61" s="24"/>
      <c r="Y61" s="24">
        <v>94</v>
      </c>
      <c r="AB61" s="131"/>
      <c r="AC61" s="12" t="s">
        <v>41</v>
      </c>
      <c r="AD61" s="6" t="s">
        <v>43</v>
      </c>
      <c r="AE61" s="28">
        <f t="shared" si="39"/>
        <v>59</v>
      </c>
      <c r="AF61" s="28">
        <f t="shared" si="40"/>
        <v>16</v>
      </c>
      <c r="AG61" s="28">
        <f t="shared" si="41"/>
        <v>6</v>
      </c>
      <c r="AH61" s="28">
        <f t="shared" si="42"/>
        <v>7</v>
      </c>
      <c r="AI61" s="28">
        <f t="shared" si="43"/>
        <v>6</v>
      </c>
      <c r="AJ61" s="28">
        <f t="shared" si="44"/>
        <v>0</v>
      </c>
      <c r="AK61" s="28">
        <f t="shared" si="45"/>
        <v>94</v>
      </c>
    </row>
    <row r="62" spans="1:49">
      <c r="A62" s="131"/>
      <c r="B62" s="13" t="s">
        <v>49</v>
      </c>
      <c r="C62" s="14"/>
      <c r="D62" s="15"/>
      <c r="E62" s="15">
        <v>52</v>
      </c>
      <c r="F62" s="15">
        <v>17</v>
      </c>
      <c r="G62" s="15">
        <v>542</v>
      </c>
      <c r="H62" s="15">
        <v>422</v>
      </c>
      <c r="I62" s="15"/>
      <c r="J62" s="15">
        <v>172</v>
      </c>
      <c r="K62" s="15">
        <v>151</v>
      </c>
      <c r="L62" s="15">
        <v>1</v>
      </c>
      <c r="M62" s="15">
        <v>4</v>
      </c>
      <c r="N62" s="15">
        <v>14</v>
      </c>
      <c r="O62" s="15">
        <v>18</v>
      </c>
      <c r="P62" s="15"/>
      <c r="Q62" s="15">
        <v>3</v>
      </c>
      <c r="R62" s="15">
        <v>2</v>
      </c>
      <c r="S62" s="15">
        <v>132</v>
      </c>
      <c r="T62" s="15"/>
      <c r="U62" s="15">
        <v>8</v>
      </c>
      <c r="V62" s="15">
        <v>16</v>
      </c>
      <c r="W62" s="15">
        <v>2</v>
      </c>
      <c r="X62" s="15"/>
      <c r="Y62" s="15">
        <v>1556</v>
      </c>
      <c r="AB62" s="131"/>
      <c r="AC62" s="13" t="s">
        <v>49</v>
      </c>
      <c r="AD62" s="14"/>
      <c r="AE62" s="28">
        <f t="shared" si="39"/>
        <v>1036</v>
      </c>
      <c r="AF62" s="28">
        <f t="shared" si="40"/>
        <v>172</v>
      </c>
      <c r="AG62" s="28">
        <f t="shared" si="41"/>
        <v>158</v>
      </c>
      <c r="AH62" s="28">
        <f t="shared" si="42"/>
        <v>132</v>
      </c>
      <c r="AI62" s="28">
        <f t="shared" si="43"/>
        <v>58</v>
      </c>
      <c r="AJ62" s="28">
        <f t="shared" si="44"/>
        <v>0</v>
      </c>
      <c r="AK62" s="28">
        <f t="shared" si="45"/>
        <v>1556</v>
      </c>
    </row>
    <row r="63" spans="1:49">
      <c r="A63" s="131" t="s">
        <v>50</v>
      </c>
      <c r="B63" s="141" t="s">
        <v>4</v>
      </c>
      <c r="C63" s="6" t="s">
        <v>15</v>
      </c>
      <c r="D63" s="24"/>
      <c r="E63" s="24">
        <v>1</v>
      </c>
      <c r="F63" s="24"/>
      <c r="G63" s="24">
        <v>66</v>
      </c>
      <c r="H63" s="24">
        <v>32</v>
      </c>
      <c r="I63" s="24"/>
      <c r="J63" s="24">
        <v>14</v>
      </c>
      <c r="K63" s="24">
        <v>10</v>
      </c>
      <c r="L63" s="24"/>
      <c r="M63" s="24"/>
      <c r="N63" s="24"/>
      <c r="O63" s="24">
        <v>3</v>
      </c>
      <c r="P63" s="24"/>
      <c r="Q63" s="24"/>
      <c r="R63" s="24">
        <v>3</v>
      </c>
      <c r="S63" s="24"/>
      <c r="T63" s="24"/>
      <c r="U63" s="24"/>
      <c r="V63" s="24"/>
      <c r="W63" s="24"/>
      <c r="X63" s="24"/>
      <c r="Y63" s="24">
        <v>129</v>
      </c>
      <c r="AB63" s="131" t="s">
        <v>50</v>
      </c>
      <c r="AC63" s="141" t="s">
        <v>4</v>
      </c>
      <c r="AD63" s="6" t="s">
        <v>15</v>
      </c>
      <c r="AE63" s="28">
        <f t="shared" si="39"/>
        <v>99</v>
      </c>
      <c r="AF63" s="28">
        <f t="shared" si="40"/>
        <v>14</v>
      </c>
      <c r="AG63" s="28">
        <f t="shared" si="41"/>
        <v>13</v>
      </c>
      <c r="AH63" s="28">
        <f t="shared" si="42"/>
        <v>0</v>
      </c>
      <c r="AI63" s="28">
        <f t="shared" si="43"/>
        <v>3</v>
      </c>
      <c r="AJ63" s="28">
        <f t="shared" si="44"/>
        <v>0</v>
      </c>
      <c r="AK63" s="28">
        <f t="shared" si="45"/>
        <v>129</v>
      </c>
    </row>
    <row r="64" spans="1:49">
      <c r="A64" s="131"/>
      <c r="B64" s="141"/>
      <c r="C64" s="6" t="s">
        <v>16</v>
      </c>
      <c r="D64" s="24"/>
      <c r="E64" s="24">
        <v>1</v>
      </c>
      <c r="F64" s="24"/>
      <c r="G64" s="24">
        <v>13</v>
      </c>
      <c r="H64" s="24">
        <v>10</v>
      </c>
      <c r="I64" s="24"/>
      <c r="J64" s="24">
        <v>3</v>
      </c>
      <c r="K64" s="24">
        <v>5</v>
      </c>
      <c r="L64" s="24"/>
      <c r="M64" s="24"/>
      <c r="N64" s="24"/>
      <c r="O64" s="24"/>
      <c r="P64" s="24"/>
      <c r="Q64" s="24"/>
      <c r="R64" s="24"/>
      <c r="S64" s="24"/>
      <c r="T64" s="24"/>
      <c r="U64" s="24"/>
      <c r="V64" s="24"/>
      <c r="W64" s="24"/>
      <c r="X64" s="24"/>
      <c r="Y64" s="24">
        <v>32</v>
      </c>
      <c r="AB64" s="131"/>
      <c r="AC64" s="141"/>
      <c r="AD64" s="6" t="s">
        <v>16</v>
      </c>
      <c r="AE64" s="28">
        <f t="shared" si="39"/>
        <v>24</v>
      </c>
      <c r="AF64" s="28">
        <f t="shared" si="40"/>
        <v>3</v>
      </c>
      <c r="AG64" s="28">
        <f t="shared" si="41"/>
        <v>5</v>
      </c>
      <c r="AH64" s="28">
        <f t="shared" si="42"/>
        <v>0</v>
      </c>
      <c r="AI64" s="28">
        <f t="shared" si="43"/>
        <v>0</v>
      </c>
      <c r="AJ64" s="28">
        <f t="shared" si="44"/>
        <v>0</v>
      </c>
      <c r="AK64" s="28">
        <f t="shared" si="45"/>
        <v>32</v>
      </c>
    </row>
    <row r="65" spans="1:37">
      <c r="A65" s="131"/>
      <c r="B65" s="131" t="s">
        <v>41</v>
      </c>
      <c r="C65" s="6" t="s">
        <v>42</v>
      </c>
      <c r="D65" s="24"/>
      <c r="E65" s="24"/>
      <c r="F65" s="24"/>
      <c r="G65" s="24">
        <v>4</v>
      </c>
      <c r="H65" s="24">
        <v>10</v>
      </c>
      <c r="I65" s="24"/>
      <c r="J65" s="24"/>
      <c r="K65" s="24">
        <v>2</v>
      </c>
      <c r="L65" s="24"/>
      <c r="M65" s="24"/>
      <c r="N65" s="24"/>
      <c r="O65" s="24"/>
      <c r="P65" s="24"/>
      <c r="Q65" s="24"/>
      <c r="R65" s="24"/>
      <c r="S65" s="24"/>
      <c r="T65" s="24"/>
      <c r="U65" s="24"/>
      <c r="V65" s="24"/>
      <c r="W65" s="24"/>
      <c r="X65" s="24"/>
      <c r="Y65" s="24">
        <v>16</v>
      </c>
      <c r="AB65" s="131"/>
      <c r="AC65" s="131" t="s">
        <v>41</v>
      </c>
      <c r="AD65" s="6" t="s">
        <v>42</v>
      </c>
      <c r="AE65" s="28">
        <f t="shared" si="39"/>
        <v>14</v>
      </c>
      <c r="AF65" s="28">
        <f t="shared" si="40"/>
        <v>0</v>
      </c>
      <c r="AG65" s="28">
        <f t="shared" si="41"/>
        <v>2</v>
      </c>
      <c r="AH65" s="28">
        <f t="shared" si="42"/>
        <v>0</v>
      </c>
      <c r="AI65" s="28">
        <f t="shared" si="43"/>
        <v>0</v>
      </c>
      <c r="AJ65" s="28">
        <f t="shared" si="44"/>
        <v>0</v>
      </c>
      <c r="AK65" s="28">
        <f t="shared" si="45"/>
        <v>16</v>
      </c>
    </row>
    <row r="66" spans="1:37">
      <c r="A66" s="131"/>
      <c r="B66" s="131"/>
      <c r="C66" s="6" t="s">
        <v>43</v>
      </c>
      <c r="D66" s="24"/>
      <c r="E66" s="24"/>
      <c r="F66" s="24"/>
      <c r="G66" s="24">
        <v>3</v>
      </c>
      <c r="H66" s="24">
        <v>4</v>
      </c>
      <c r="I66" s="24"/>
      <c r="J66" s="24"/>
      <c r="K66" s="24"/>
      <c r="L66" s="24"/>
      <c r="M66" s="24"/>
      <c r="N66" s="24"/>
      <c r="O66" s="24"/>
      <c r="P66" s="24"/>
      <c r="Q66" s="24"/>
      <c r="R66" s="24"/>
      <c r="S66" s="24"/>
      <c r="T66" s="24"/>
      <c r="U66" s="24"/>
      <c r="V66" s="24"/>
      <c r="W66" s="24"/>
      <c r="X66" s="24"/>
      <c r="Y66" s="24">
        <v>7</v>
      </c>
      <c r="AB66" s="131"/>
      <c r="AC66" s="131"/>
      <c r="AD66" s="6" t="s">
        <v>43</v>
      </c>
      <c r="AE66" s="28">
        <f t="shared" si="39"/>
        <v>7</v>
      </c>
      <c r="AF66" s="28">
        <f t="shared" si="40"/>
        <v>0</v>
      </c>
      <c r="AG66" s="28">
        <f t="shared" si="41"/>
        <v>0</v>
      </c>
      <c r="AH66" s="28">
        <f t="shared" si="42"/>
        <v>0</v>
      </c>
      <c r="AI66" s="28">
        <f t="shared" si="43"/>
        <v>0</v>
      </c>
      <c r="AJ66" s="28">
        <f t="shared" si="44"/>
        <v>0</v>
      </c>
      <c r="AK66" s="28">
        <f t="shared" si="45"/>
        <v>7</v>
      </c>
    </row>
    <row r="67" spans="1:37">
      <c r="A67" s="131"/>
      <c r="B67" s="13" t="s">
        <v>51</v>
      </c>
      <c r="C67" s="14"/>
      <c r="D67" s="15"/>
      <c r="E67" s="15">
        <v>2</v>
      </c>
      <c r="F67" s="15"/>
      <c r="G67" s="15">
        <v>86</v>
      </c>
      <c r="H67" s="15">
        <v>56</v>
      </c>
      <c r="I67" s="15"/>
      <c r="J67" s="15">
        <v>17</v>
      </c>
      <c r="K67" s="15">
        <v>17</v>
      </c>
      <c r="L67" s="15"/>
      <c r="M67" s="15"/>
      <c r="N67" s="15"/>
      <c r="O67" s="15">
        <v>3</v>
      </c>
      <c r="P67" s="15"/>
      <c r="Q67" s="15"/>
      <c r="R67" s="15">
        <v>3</v>
      </c>
      <c r="S67" s="15"/>
      <c r="T67" s="15"/>
      <c r="U67" s="15"/>
      <c r="V67" s="15"/>
      <c r="W67" s="15"/>
      <c r="X67" s="15"/>
      <c r="Y67" s="15">
        <v>184</v>
      </c>
      <c r="AB67" s="131"/>
      <c r="AC67" s="13" t="s">
        <v>51</v>
      </c>
      <c r="AD67" s="14"/>
      <c r="AE67" s="28">
        <f t="shared" si="39"/>
        <v>144</v>
      </c>
      <c r="AF67" s="28">
        <f t="shared" si="40"/>
        <v>17</v>
      </c>
      <c r="AG67" s="28">
        <f t="shared" si="41"/>
        <v>20</v>
      </c>
      <c r="AH67" s="28">
        <f t="shared" si="42"/>
        <v>0</v>
      </c>
      <c r="AI67" s="28">
        <f t="shared" si="43"/>
        <v>3</v>
      </c>
      <c r="AJ67" s="28">
        <f t="shared" si="44"/>
        <v>0</v>
      </c>
      <c r="AK67" s="28">
        <f t="shared" si="45"/>
        <v>184</v>
      </c>
    </row>
    <row r="68" spans="1:37">
      <c r="A68" s="131" t="s">
        <v>52</v>
      </c>
      <c r="B68" s="141" t="s">
        <v>4</v>
      </c>
      <c r="C68" s="6" t="s">
        <v>15</v>
      </c>
      <c r="D68" s="24"/>
      <c r="E68" s="24">
        <v>2</v>
      </c>
      <c r="F68" s="24">
        <v>4</v>
      </c>
      <c r="G68" s="24">
        <v>85</v>
      </c>
      <c r="H68" s="24">
        <v>82</v>
      </c>
      <c r="I68" s="24"/>
      <c r="J68" s="24">
        <v>30</v>
      </c>
      <c r="K68" s="24">
        <v>42</v>
      </c>
      <c r="L68" s="24"/>
      <c r="M68" s="24"/>
      <c r="N68" s="24">
        <v>3</v>
      </c>
      <c r="O68" s="24">
        <v>3</v>
      </c>
      <c r="P68" s="24"/>
      <c r="Q68" s="24"/>
      <c r="R68" s="24"/>
      <c r="S68" s="24">
        <v>17</v>
      </c>
      <c r="T68" s="24"/>
      <c r="U68" s="24"/>
      <c r="V68" s="24">
        <v>4</v>
      </c>
      <c r="W68" s="24"/>
      <c r="X68" s="24"/>
      <c r="Y68" s="24">
        <v>272</v>
      </c>
      <c r="AB68" s="131" t="s">
        <v>52</v>
      </c>
      <c r="AC68" s="141" t="s">
        <v>4</v>
      </c>
      <c r="AD68" s="6" t="s">
        <v>15</v>
      </c>
      <c r="AE68" s="28">
        <f t="shared" si="39"/>
        <v>173</v>
      </c>
      <c r="AF68" s="28">
        <f t="shared" si="40"/>
        <v>30</v>
      </c>
      <c r="AG68" s="28">
        <f t="shared" si="41"/>
        <v>42</v>
      </c>
      <c r="AH68" s="28">
        <f t="shared" si="42"/>
        <v>17</v>
      </c>
      <c r="AI68" s="28">
        <f t="shared" si="43"/>
        <v>10</v>
      </c>
      <c r="AJ68" s="28">
        <f t="shared" si="44"/>
        <v>0</v>
      </c>
      <c r="AK68" s="28">
        <f t="shared" si="45"/>
        <v>272</v>
      </c>
    </row>
    <row r="69" spans="1:37">
      <c r="A69" s="131"/>
      <c r="B69" s="141"/>
      <c r="C69" s="6" t="s">
        <v>16</v>
      </c>
      <c r="D69" s="24"/>
      <c r="E69" s="24"/>
      <c r="F69" s="24"/>
      <c r="G69" s="24">
        <v>6</v>
      </c>
      <c r="H69" s="24">
        <v>8</v>
      </c>
      <c r="I69" s="24"/>
      <c r="J69" s="24">
        <v>1</v>
      </c>
      <c r="K69" s="24">
        <v>2</v>
      </c>
      <c r="L69" s="24"/>
      <c r="M69" s="24"/>
      <c r="N69" s="24"/>
      <c r="O69" s="24"/>
      <c r="P69" s="24"/>
      <c r="Q69" s="24"/>
      <c r="R69" s="24"/>
      <c r="S69" s="24"/>
      <c r="T69" s="24"/>
      <c r="U69" s="24"/>
      <c r="V69" s="24"/>
      <c r="W69" s="24"/>
      <c r="X69" s="24"/>
      <c r="Y69" s="24">
        <v>17</v>
      </c>
      <c r="AB69" s="131"/>
      <c r="AC69" s="141"/>
      <c r="AD69" s="6" t="s">
        <v>16</v>
      </c>
      <c r="AE69" s="28">
        <f t="shared" si="39"/>
        <v>14</v>
      </c>
      <c r="AF69" s="28">
        <f t="shared" si="40"/>
        <v>1</v>
      </c>
      <c r="AG69" s="28">
        <f t="shared" si="41"/>
        <v>2</v>
      </c>
      <c r="AH69" s="28">
        <f t="shared" si="42"/>
        <v>0</v>
      </c>
      <c r="AI69" s="28">
        <f t="shared" si="43"/>
        <v>0</v>
      </c>
      <c r="AJ69" s="28">
        <f t="shared" si="44"/>
        <v>0</v>
      </c>
      <c r="AK69" s="28">
        <f t="shared" si="45"/>
        <v>17</v>
      </c>
    </row>
    <row r="70" spans="1:37">
      <c r="A70" s="131"/>
      <c r="B70" s="141" t="s">
        <v>31</v>
      </c>
      <c r="C70" s="6" t="s">
        <v>35</v>
      </c>
      <c r="D70" s="24"/>
      <c r="E70" s="24"/>
      <c r="F70" s="24">
        <v>3</v>
      </c>
      <c r="G70" s="24">
        <v>12</v>
      </c>
      <c r="H70" s="24">
        <v>25</v>
      </c>
      <c r="I70" s="24"/>
      <c r="J70" s="24"/>
      <c r="K70" s="24"/>
      <c r="L70" s="24"/>
      <c r="M70" s="24"/>
      <c r="N70" s="24"/>
      <c r="O70" s="24"/>
      <c r="P70" s="24"/>
      <c r="Q70" s="24"/>
      <c r="R70" s="24"/>
      <c r="S70" s="24"/>
      <c r="T70" s="24"/>
      <c r="U70" s="24"/>
      <c r="V70" s="24"/>
      <c r="W70" s="24"/>
      <c r="X70" s="24"/>
      <c r="Y70" s="24">
        <v>40</v>
      </c>
      <c r="AB70" s="131"/>
      <c r="AC70" s="141" t="s">
        <v>31</v>
      </c>
      <c r="AD70" s="6" t="s">
        <v>35</v>
      </c>
      <c r="AE70" s="28">
        <f t="shared" si="39"/>
        <v>40</v>
      </c>
      <c r="AF70" s="28">
        <f t="shared" si="40"/>
        <v>0</v>
      </c>
      <c r="AG70" s="28">
        <f t="shared" si="41"/>
        <v>0</v>
      </c>
      <c r="AH70" s="28">
        <f t="shared" si="42"/>
        <v>0</v>
      </c>
      <c r="AI70" s="28">
        <f t="shared" si="43"/>
        <v>0</v>
      </c>
      <c r="AJ70" s="28">
        <f t="shared" si="44"/>
        <v>0</v>
      </c>
      <c r="AK70" s="28">
        <f t="shared" si="45"/>
        <v>40</v>
      </c>
    </row>
    <row r="71" spans="1:37">
      <c r="A71" s="131"/>
      <c r="B71" s="141"/>
      <c r="C71" s="6" t="s">
        <v>39</v>
      </c>
      <c r="D71" s="24"/>
      <c r="E71" s="24"/>
      <c r="F71" s="24"/>
      <c r="G71" s="24">
        <v>28</v>
      </c>
      <c r="H71" s="24">
        <v>16</v>
      </c>
      <c r="I71" s="24"/>
      <c r="J71" s="24"/>
      <c r="K71" s="24"/>
      <c r="L71" s="24"/>
      <c r="M71" s="24"/>
      <c r="N71" s="24"/>
      <c r="O71" s="24"/>
      <c r="P71" s="24"/>
      <c r="Q71" s="24"/>
      <c r="R71" s="24"/>
      <c r="S71" s="24"/>
      <c r="T71" s="24"/>
      <c r="U71" s="24"/>
      <c r="V71" s="24"/>
      <c r="W71" s="24"/>
      <c r="X71" s="24"/>
      <c r="Y71" s="24">
        <v>44</v>
      </c>
      <c r="AB71" s="131"/>
      <c r="AC71" s="141"/>
      <c r="AD71" s="6" t="s">
        <v>39</v>
      </c>
      <c r="AE71" s="28">
        <f t="shared" si="39"/>
        <v>44</v>
      </c>
      <c r="AF71" s="28">
        <f t="shared" si="40"/>
        <v>0</v>
      </c>
      <c r="AG71" s="28">
        <f t="shared" si="41"/>
        <v>0</v>
      </c>
      <c r="AH71" s="28">
        <f t="shared" si="42"/>
        <v>0</v>
      </c>
      <c r="AI71" s="28">
        <f t="shared" si="43"/>
        <v>0</v>
      </c>
      <c r="AJ71" s="28">
        <f t="shared" si="44"/>
        <v>0</v>
      </c>
      <c r="AK71" s="28">
        <f t="shared" si="45"/>
        <v>44</v>
      </c>
    </row>
    <row r="72" spans="1:37">
      <c r="A72" s="131"/>
      <c r="B72" s="131" t="s">
        <v>41</v>
      </c>
      <c r="C72" s="6" t="s">
        <v>42</v>
      </c>
      <c r="D72" s="24"/>
      <c r="E72" s="24"/>
      <c r="F72" s="24"/>
      <c r="G72" s="24"/>
      <c r="H72" s="24">
        <v>8</v>
      </c>
      <c r="I72" s="24"/>
      <c r="J72" s="24"/>
      <c r="K72" s="24">
        <v>2</v>
      </c>
      <c r="L72" s="24"/>
      <c r="M72" s="24"/>
      <c r="N72" s="24"/>
      <c r="O72" s="24"/>
      <c r="P72" s="24"/>
      <c r="Q72" s="24"/>
      <c r="R72" s="24"/>
      <c r="S72" s="24"/>
      <c r="T72" s="24"/>
      <c r="U72" s="24"/>
      <c r="V72" s="24"/>
      <c r="W72" s="24"/>
      <c r="X72" s="24"/>
      <c r="Y72" s="24">
        <v>10</v>
      </c>
      <c r="AB72" s="131"/>
      <c r="AC72" s="131" t="s">
        <v>41</v>
      </c>
      <c r="AD72" s="6" t="s">
        <v>42</v>
      </c>
      <c r="AE72" s="28">
        <f t="shared" si="39"/>
        <v>8</v>
      </c>
      <c r="AF72" s="28">
        <f t="shared" si="40"/>
        <v>0</v>
      </c>
      <c r="AG72" s="28">
        <f t="shared" si="41"/>
        <v>2</v>
      </c>
      <c r="AH72" s="28">
        <f t="shared" si="42"/>
        <v>0</v>
      </c>
      <c r="AI72" s="28">
        <f t="shared" si="43"/>
        <v>0</v>
      </c>
      <c r="AJ72" s="28">
        <f t="shared" si="44"/>
        <v>0</v>
      </c>
      <c r="AK72" s="28">
        <f t="shared" si="45"/>
        <v>10</v>
      </c>
    </row>
    <row r="73" spans="1:37">
      <c r="A73" s="131"/>
      <c r="B73" s="131"/>
      <c r="C73" s="6" t="s">
        <v>43</v>
      </c>
      <c r="D73" s="24"/>
      <c r="E73" s="24">
        <v>1</v>
      </c>
      <c r="F73" s="24"/>
      <c r="G73" s="24">
        <v>5</v>
      </c>
      <c r="H73" s="24">
        <v>6</v>
      </c>
      <c r="I73" s="24"/>
      <c r="J73" s="24"/>
      <c r="K73" s="24"/>
      <c r="L73" s="24"/>
      <c r="M73" s="24"/>
      <c r="N73" s="24"/>
      <c r="O73" s="24"/>
      <c r="P73" s="24"/>
      <c r="Q73" s="24"/>
      <c r="R73" s="24"/>
      <c r="S73" s="24"/>
      <c r="T73" s="24"/>
      <c r="U73" s="24"/>
      <c r="V73" s="24"/>
      <c r="W73" s="24"/>
      <c r="X73" s="24"/>
      <c r="Y73" s="24">
        <v>12</v>
      </c>
      <c r="AB73" s="131"/>
      <c r="AC73" s="131"/>
      <c r="AD73" s="6" t="s">
        <v>43</v>
      </c>
      <c r="AE73" s="28">
        <f t="shared" si="39"/>
        <v>12</v>
      </c>
      <c r="AF73" s="28">
        <f t="shared" si="40"/>
        <v>0</v>
      </c>
      <c r="AG73" s="28">
        <f t="shared" si="41"/>
        <v>0</v>
      </c>
      <c r="AH73" s="28">
        <f t="shared" si="42"/>
        <v>0</v>
      </c>
      <c r="AI73" s="28">
        <f t="shared" si="43"/>
        <v>0</v>
      </c>
      <c r="AJ73" s="28">
        <f t="shared" si="44"/>
        <v>0</v>
      </c>
      <c r="AK73" s="28">
        <f t="shared" si="45"/>
        <v>12</v>
      </c>
    </row>
    <row r="74" spans="1:37">
      <c r="A74" s="131"/>
      <c r="B74" s="16" t="s">
        <v>53</v>
      </c>
      <c r="C74" s="14"/>
      <c r="D74" s="15"/>
      <c r="E74" s="15">
        <v>3</v>
      </c>
      <c r="F74" s="15">
        <v>7</v>
      </c>
      <c r="G74" s="15">
        <v>136</v>
      </c>
      <c r="H74" s="15">
        <v>145</v>
      </c>
      <c r="I74" s="15"/>
      <c r="J74" s="15">
        <v>31</v>
      </c>
      <c r="K74" s="15">
        <v>46</v>
      </c>
      <c r="L74" s="15"/>
      <c r="M74" s="15"/>
      <c r="N74" s="15">
        <v>3</v>
      </c>
      <c r="O74" s="15">
        <v>3</v>
      </c>
      <c r="P74" s="15"/>
      <c r="Q74" s="15"/>
      <c r="R74" s="15"/>
      <c r="S74" s="15">
        <v>17</v>
      </c>
      <c r="T74" s="15"/>
      <c r="U74" s="15"/>
      <c r="V74" s="15">
        <v>4</v>
      </c>
      <c r="W74" s="15"/>
      <c r="X74" s="15"/>
      <c r="Y74" s="15">
        <v>395</v>
      </c>
      <c r="AB74" s="131"/>
      <c r="AC74" s="16" t="s">
        <v>53</v>
      </c>
      <c r="AD74" s="14"/>
      <c r="AE74" s="28">
        <f t="shared" si="39"/>
        <v>291</v>
      </c>
      <c r="AF74" s="28">
        <f t="shared" si="40"/>
        <v>31</v>
      </c>
      <c r="AG74" s="28">
        <f t="shared" si="41"/>
        <v>46</v>
      </c>
      <c r="AH74" s="28">
        <f t="shared" si="42"/>
        <v>17</v>
      </c>
      <c r="AI74" s="28">
        <f t="shared" si="43"/>
        <v>10</v>
      </c>
      <c r="AJ74" s="28">
        <f t="shared" si="44"/>
        <v>0</v>
      </c>
      <c r="AK74" s="28">
        <f t="shared" si="45"/>
        <v>395</v>
      </c>
    </row>
    <row r="75" spans="1:37">
      <c r="A75" s="131" t="s">
        <v>54</v>
      </c>
      <c r="B75" s="131" t="s">
        <v>4</v>
      </c>
      <c r="C75" s="6" t="s">
        <v>5</v>
      </c>
      <c r="D75" s="24"/>
      <c r="E75" s="24"/>
      <c r="F75" s="24">
        <v>3</v>
      </c>
      <c r="G75" s="24">
        <v>11</v>
      </c>
      <c r="H75" s="24">
        <v>21</v>
      </c>
      <c r="I75" s="24"/>
      <c r="J75" s="24">
        <v>2</v>
      </c>
      <c r="K75" s="24"/>
      <c r="L75" s="24"/>
      <c r="M75" s="24"/>
      <c r="N75" s="24"/>
      <c r="O75" s="24"/>
      <c r="P75" s="24"/>
      <c r="Q75" s="24"/>
      <c r="R75" s="24"/>
      <c r="S75" s="24">
        <v>11</v>
      </c>
      <c r="T75" s="24"/>
      <c r="U75" s="24"/>
      <c r="V75" s="24">
        <v>9</v>
      </c>
      <c r="W75" s="24"/>
      <c r="X75" s="24"/>
      <c r="Y75" s="24">
        <v>57</v>
      </c>
      <c r="AB75" s="131" t="s">
        <v>54</v>
      </c>
      <c r="AC75" s="131" t="s">
        <v>4</v>
      </c>
      <c r="AD75" s="6" t="s">
        <v>5</v>
      </c>
      <c r="AE75" s="28">
        <f t="shared" si="39"/>
        <v>35</v>
      </c>
      <c r="AF75" s="28">
        <f t="shared" si="40"/>
        <v>2</v>
      </c>
      <c r="AG75" s="28">
        <f t="shared" si="41"/>
        <v>0</v>
      </c>
      <c r="AH75" s="28">
        <f t="shared" si="42"/>
        <v>11</v>
      </c>
      <c r="AI75" s="28">
        <f t="shared" si="43"/>
        <v>9</v>
      </c>
      <c r="AJ75" s="28">
        <f t="shared" si="44"/>
        <v>0</v>
      </c>
      <c r="AK75" s="28">
        <f t="shared" si="45"/>
        <v>57</v>
      </c>
    </row>
    <row r="76" spans="1:37">
      <c r="A76" s="131"/>
      <c r="B76" s="131"/>
      <c r="C76" s="6" t="s">
        <v>6</v>
      </c>
      <c r="D76" s="24"/>
      <c r="E76" s="24">
        <v>3</v>
      </c>
      <c r="F76" s="24">
        <v>2</v>
      </c>
      <c r="G76" s="24">
        <v>68</v>
      </c>
      <c r="H76" s="24">
        <v>39</v>
      </c>
      <c r="I76" s="24"/>
      <c r="J76" s="24">
        <v>90</v>
      </c>
      <c r="K76" s="24">
        <v>33</v>
      </c>
      <c r="L76" s="24"/>
      <c r="M76" s="24"/>
      <c r="N76" s="24">
        <v>3</v>
      </c>
      <c r="O76" s="24">
        <v>17</v>
      </c>
      <c r="P76" s="24">
        <v>3</v>
      </c>
      <c r="Q76" s="24"/>
      <c r="R76" s="24"/>
      <c r="S76" s="24">
        <v>36</v>
      </c>
      <c r="T76" s="24"/>
      <c r="U76" s="24">
        <v>8</v>
      </c>
      <c r="V76" s="24">
        <v>34</v>
      </c>
      <c r="W76" s="24"/>
      <c r="X76" s="24"/>
      <c r="Y76" s="24">
        <v>336</v>
      </c>
      <c r="AB76" s="131"/>
      <c r="AC76" s="131"/>
      <c r="AD76" s="6" t="s">
        <v>6</v>
      </c>
      <c r="AE76" s="28">
        <f t="shared" si="39"/>
        <v>112</v>
      </c>
      <c r="AF76" s="28">
        <f t="shared" si="40"/>
        <v>90</v>
      </c>
      <c r="AG76" s="28">
        <f t="shared" si="41"/>
        <v>33</v>
      </c>
      <c r="AH76" s="28">
        <f t="shared" si="42"/>
        <v>39</v>
      </c>
      <c r="AI76" s="28">
        <f t="shared" si="43"/>
        <v>62</v>
      </c>
      <c r="AJ76" s="28">
        <f t="shared" si="44"/>
        <v>0</v>
      </c>
      <c r="AK76" s="28">
        <f t="shared" si="45"/>
        <v>336</v>
      </c>
    </row>
    <row r="77" spans="1:37">
      <c r="A77" s="131"/>
      <c r="B77" s="131"/>
      <c r="C77" s="6" t="s">
        <v>7</v>
      </c>
      <c r="D77" s="24"/>
      <c r="E77" s="24">
        <v>13</v>
      </c>
      <c r="F77" s="24">
        <v>5</v>
      </c>
      <c r="G77" s="24">
        <v>220</v>
      </c>
      <c r="H77" s="24">
        <v>226</v>
      </c>
      <c r="I77" s="24">
        <v>1</v>
      </c>
      <c r="J77" s="24">
        <v>155</v>
      </c>
      <c r="K77" s="24">
        <v>61</v>
      </c>
      <c r="L77" s="24"/>
      <c r="M77" s="24"/>
      <c r="N77" s="24">
        <v>10</v>
      </c>
      <c r="O77" s="24">
        <v>13</v>
      </c>
      <c r="P77" s="24"/>
      <c r="Q77" s="24"/>
      <c r="R77" s="24">
        <v>5</v>
      </c>
      <c r="S77" s="24">
        <v>86</v>
      </c>
      <c r="T77" s="24"/>
      <c r="U77" s="24">
        <v>20</v>
      </c>
      <c r="V77" s="24">
        <v>32</v>
      </c>
      <c r="W77" s="24">
        <v>1</v>
      </c>
      <c r="X77" s="24"/>
      <c r="Y77" s="24">
        <v>848</v>
      </c>
      <c r="AB77" s="131"/>
      <c r="AC77" s="131"/>
      <c r="AD77" s="6" t="s">
        <v>7</v>
      </c>
      <c r="AE77" s="28">
        <f t="shared" si="39"/>
        <v>464</v>
      </c>
      <c r="AF77" s="28">
        <f t="shared" si="40"/>
        <v>155</v>
      </c>
      <c r="AG77" s="28">
        <f t="shared" si="41"/>
        <v>66</v>
      </c>
      <c r="AH77" s="28">
        <f t="shared" si="42"/>
        <v>87</v>
      </c>
      <c r="AI77" s="28">
        <f t="shared" si="43"/>
        <v>76</v>
      </c>
      <c r="AJ77" s="28">
        <f t="shared" si="44"/>
        <v>0</v>
      </c>
      <c r="AK77" s="28">
        <f t="shared" si="45"/>
        <v>848</v>
      </c>
    </row>
    <row r="78" spans="1:37">
      <c r="A78" s="131"/>
      <c r="B78" s="131"/>
      <c r="C78" s="6" t="s">
        <v>8</v>
      </c>
      <c r="D78" s="24"/>
      <c r="E78" s="24">
        <v>3</v>
      </c>
      <c r="F78" s="24">
        <v>2</v>
      </c>
      <c r="G78" s="24">
        <v>50</v>
      </c>
      <c r="H78" s="24">
        <v>15</v>
      </c>
      <c r="I78" s="24"/>
      <c r="J78" s="24">
        <v>79</v>
      </c>
      <c r="K78" s="24">
        <v>27</v>
      </c>
      <c r="L78" s="24"/>
      <c r="M78" s="24"/>
      <c r="N78" s="24">
        <v>12</v>
      </c>
      <c r="O78" s="24">
        <v>29</v>
      </c>
      <c r="P78" s="24"/>
      <c r="Q78" s="24"/>
      <c r="R78" s="24"/>
      <c r="S78" s="24">
        <v>96</v>
      </c>
      <c r="T78" s="24">
        <v>4</v>
      </c>
      <c r="U78" s="24">
        <v>13</v>
      </c>
      <c r="V78" s="24">
        <v>88</v>
      </c>
      <c r="W78" s="24">
        <v>5</v>
      </c>
      <c r="X78" s="24"/>
      <c r="Y78" s="24">
        <v>423</v>
      </c>
      <c r="AB78" s="131"/>
      <c r="AC78" s="131"/>
      <c r="AD78" s="6" t="s">
        <v>8</v>
      </c>
      <c r="AE78" s="28">
        <f t="shared" si="39"/>
        <v>70</v>
      </c>
      <c r="AF78" s="28">
        <f t="shared" si="40"/>
        <v>79</v>
      </c>
      <c r="AG78" s="28">
        <f t="shared" si="41"/>
        <v>27</v>
      </c>
      <c r="AH78" s="28">
        <f t="shared" si="42"/>
        <v>96</v>
      </c>
      <c r="AI78" s="28">
        <f t="shared" si="43"/>
        <v>151</v>
      </c>
      <c r="AJ78" s="28">
        <f t="shared" si="44"/>
        <v>0</v>
      </c>
      <c r="AK78" s="28">
        <f t="shared" si="45"/>
        <v>423</v>
      </c>
    </row>
    <row r="79" spans="1:37">
      <c r="A79" s="131"/>
      <c r="B79" s="131"/>
      <c r="C79" s="6" t="s">
        <v>9</v>
      </c>
      <c r="D79" s="24"/>
      <c r="E79" s="24"/>
      <c r="F79" s="24"/>
      <c r="G79" s="24"/>
      <c r="H79" s="24"/>
      <c r="I79" s="24"/>
      <c r="J79" s="24">
        <v>1</v>
      </c>
      <c r="K79" s="24"/>
      <c r="L79" s="24"/>
      <c r="M79" s="24"/>
      <c r="N79" s="24"/>
      <c r="O79" s="24">
        <v>2</v>
      </c>
      <c r="P79" s="24"/>
      <c r="Q79" s="24"/>
      <c r="R79" s="24"/>
      <c r="S79" s="24">
        <v>3</v>
      </c>
      <c r="T79" s="24"/>
      <c r="U79" s="24"/>
      <c r="V79" s="24">
        <v>2</v>
      </c>
      <c r="W79" s="24">
        <v>1</v>
      </c>
      <c r="X79" s="24"/>
      <c r="Y79" s="24">
        <v>9</v>
      </c>
      <c r="AB79" s="131"/>
      <c r="AC79" s="131"/>
      <c r="AD79" s="6" t="s">
        <v>9</v>
      </c>
      <c r="AE79" s="28">
        <f t="shared" si="39"/>
        <v>0</v>
      </c>
      <c r="AF79" s="28">
        <f t="shared" si="40"/>
        <v>1</v>
      </c>
      <c r="AG79" s="28">
        <f t="shared" si="41"/>
        <v>0</v>
      </c>
      <c r="AH79" s="28">
        <f t="shared" si="42"/>
        <v>3</v>
      </c>
      <c r="AI79" s="28">
        <f t="shared" si="43"/>
        <v>5</v>
      </c>
      <c r="AJ79" s="28">
        <f t="shared" si="44"/>
        <v>0</v>
      </c>
      <c r="AK79" s="28">
        <f t="shared" si="45"/>
        <v>9</v>
      </c>
    </row>
    <row r="80" spans="1:37">
      <c r="A80" s="131"/>
      <c r="B80" s="131"/>
      <c r="C80" s="6" t="s">
        <v>10</v>
      </c>
      <c r="D80" s="24"/>
      <c r="E80" s="24"/>
      <c r="F80" s="24"/>
      <c r="G80" s="24">
        <v>33</v>
      </c>
      <c r="H80" s="24">
        <v>4</v>
      </c>
      <c r="I80" s="24"/>
      <c r="J80" s="24">
        <v>41</v>
      </c>
      <c r="K80" s="24">
        <v>17</v>
      </c>
      <c r="L80" s="24"/>
      <c r="M80" s="24"/>
      <c r="N80" s="24">
        <v>8</v>
      </c>
      <c r="O80" s="24">
        <v>13</v>
      </c>
      <c r="P80" s="24"/>
      <c r="Q80" s="24"/>
      <c r="R80" s="24"/>
      <c r="S80" s="24">
        <v>43</v>
      </c>
      <c r="T80" s="24"/>
      <c r="U80" s="24">
        <v>12</v>
      </c>
      <c r="V80" s="24">
        <v>26</v>
      </c>
      <c r="W80" s="24">
        <v>3</v>
      </c>
      <c r="X80" s="24"/>
      <c r="Y80" s="24">
        <v>200</v>
      </c>
      <c r="AB80" s="131"/>
      <c r="AC80" s="131"/>
      <c r="AD80" s="6" t="s">
        <v>10</v>
      </c>
      <c r="AE80" s="28">
        <f t="shared" si="39"/>
        <v>37</v>
      </c>
      <c r="AF80" s="28">
        <f t="shared" si="40"/>
        <v>41</v>
      </c>
      <c r="AG80" s="28">
        <f t="shared" si="41"/>
        <v>17</v>
      </c>
      <c r="AH80" s="28">
        <f t="shared" si="42"/>
        <v>43</v>
      </c>
      <c r="AI80" s="28">
        <f t="shared" si="43"/>
        <v>62</v>
      </c>
      <c r="AJ80" s="28">
        <f t="shared" si="44"/>
        <v>0</v>
      </c>
      <c r="AK80" s="28">
        <f t="shared" si="45"/>
        <v>200</v>
      </c>
    </row>
    <row r="81" spans="1:37">
      <c r="A81" s="131"/>
      <c r="B81" s="131"/>
      <c r="C81" s="6" t="s">
        <v>11</v>
      </c>
      <c r="D81" s="24"/>
      <c r="E81" s="24"/>
      <c r="F81" s="24"/>
      <c r="G81" s="24">
        <v>5</v>
      </c>
      <c r="H81" s="24">
        <v>6</v>
      </c>
      <c r="I81" s="24"/>
      <c r="J81" s="24">
        <v>20</v>
      </c>
      <c r="K81" s="24">
        <v>11</v>
      </c>
      <c r="L81" s="24"/>
      <c r="M81" s="24"/>
      <c r="N81" s="24">
        <v>5</v>
      </c>
      <c r="O81" s="24">
        <v>12</v>
      </c>
      <c r="P81" s="24"/>
      <c r="Q81" s="24"/>
      <c r="R81" s="24">
        <v>1</v>
      </c>
      <c r="S81" s="24">
        <v>25</v>
      </c>
      <c r="T81" s="24"/>
      <c r="U81" s="24">
        <v>3</v>
      </c>
      <c r="V81" s="24">
        <v>15</v>
      </c>
      <c r="W81" s="24"/>
      <c r="X81" s="24"/>
      <c r="Y81" s="24">
        <v>103</v>
      </c>
      <c r="AB81" s="131"/>
      <c r="AC81" s="131"/>
      <c r="AD81" s="6" t="s">
        <v>11</v>
      </c>
      <c r="AE81" s="28">
        <f t="shared" si="39"/>
        <v>11</v>
      </c>
      <c r="AF81" s="28">
        <f t="shared" si="40"/>
        <v>20</v>
      </c>
      <c r="AG81" s="28">
        <f t="shared" si="41"/>
        <v>12</v>
      </c>
      <c r="AH81" s="28">
        <f t="shared" si="42"/>
        <v>25</v>
      </c>
      <c r="AI81" s="28">
        <f t="shared" si="43"/>
        <v>35</v>
      </c>
      <c r="AJ81" s="28">
        <f t="shared" si="44"/>
        <v>0</v>
      </c>
      <c r="AK81" s="28">
        <f t="shared" si="45"/>
        <v>103</v>
      </c>
    </row>
    <row r="82" spans="1:37">
      <c r="A82" s="131"/>
      <c r="B82" s="131"/>
      <c r="C82" s="6" t="s">
        <v>12</v>
      </c>
      <c r="D82" s="24"/>
      <c r="E82" s="24">
        <v>11</v>
      </c>
      <c r="F82" s="24">
        <v>3</v>
      </c>
      <c r="G82" s="24">
        <v>27</v>
      </c>
      <c r="H82" s="24">
        <v>79</v>
      </c>
      <c r="I82" s="24"/>
      <c r="J82" s="24">
        <v>35</v>
      </c>
      <c r="K82" s="24">
        <v>7</v>
      </c>
      <c r="L82" s="24"/>
      <c r="M82" s="24"/>
      <c r="N82" s="24">
        <v>2</v>
      </c>
      <c r="O82" s="24">
        <v>7</v>
      </c>
      <c r="P82" s="24">
        <v>1</v>
      </c>
      <c r="Q82" s="24"/>
      <c r="R82" s="24">
        <v>1</v>
      </c>
      <c r="S82" s="24">
        <v>9</v>
      </c>
      <c r="T82" s="24"/>
      <c r="U82" s="24">
        <v>8</v>
      </c>
      <c r="V82" s="24">
        <v>11</v>
      </c>
      <c r="W82" s="24"/>
      <c r="X82" s="24"/>
      <c r="Y82" s="24">
        <v>201</v>
      </c>
      <c r="AB82" s="131"/>
      <c r="AC82" s="131"/>
      <c r="AD82" s="6" t="s">
        <v>12</v>
      </c>
      <c r="AE82" s="28">
        <f t="shared" si="39"/>
        <v>120</v>
      </c>
      <c r="AF82" s="28">
        <f t="shared" si="40"/>
        <v>35</v>
      </c>
      <c r="AG82" s="28">
        <f t="shared" si="41"/>
        <v>8</v>
      </c>
      <c r="AH82" s="28">
        <f t="shared" si="42"/>
        <v>10</v>
      </c>
      <c r="AI82" s="28">
        <f t="shared" si="43"/>
        <v>28</v>
      </c>
      <c r="AJ82" s="28">
        <f t="shared" si="44"/>
        <v>0</v>
      </c>
      <c r="AK82" s="28">
        <f t="shared" si="45"/>
        <v>201</v>
      </c>
    </row>
    <row r="83" spans="1:37">
      <c r="A83" s="131"/>
      <c r="B83" s="131"/>
      <c r="C83" s="6" t="s">
        <v>13</v>
      </c>
      <c r="D83" s="24"/>
      <c r="E83" s="24"/>
      <c r="F83" s="24"/>
      <c r="G83" s="24">
        <v>143</v>
      </c>
      <c r="H83" s="24"/>
      <c r="I83" s="24"/>
      <c r="J83" s="24">
        <v>62</v>
      </c>
      <c r="K83" s="24">
        <v>76</v>
      </c>
      <c r="L83" s="24"/>
      <c r="M83" s="24"/>
      <c r="N83" s="24"/>
      <c r="O83" s="24"/>
      <c r="P83" s="24"/>
      <c r="Q83" s="24"/>
      <c r="R83" s="24"/>
      <c r="S83" s="24"/>
      <c r="T83" s="24"/>
      <c r="U83" s="24"/>
      <c r="V83" s="24"/>
      <c r="W83" s="24"/>
      <c r="X83" s="24"/>
      <c r="Y83" s="24">
        <v>281</v>
      </c>
      <c r="AB83" s="131"/>
      <c r="AC83" s="131"/>
      <c r="AD83" s="6" t="s">
        <v>13</v>
      </c>
      <c r="AE83" s="28">
        <f t="shared" si="39"/>
        <v>143</v>
      </c>
      <c r="AF83" s="28">
        <f t="shared" si="40"/>
        <v>62</v>
      </c>
      <c r="AG83" s="28">
        <f t="shared" si="41"/>
        <v>76</v>
      </c>
      <c r="AH83" s="28">
        <f t="shared" si="42"/>
        <v>0</v>
      </c>
      <c r="AI83" s="28">
        <f t="shared" si="43"/>
        <v>0</v>
      </c>
      <c r="AJ83" s="28">
        <f t="shared" si="44"/>
        <v>0</v>
      </c>
      <c r="AK83" s="28">
        <f t="shared" si="45"/>
        <v>281</v>
      </c>
    </row>
    <row r="84" spans="1:37">
      <c r="A84" s="131"/>
      <c r="B84" s="131"/>
      <c r="C84" s="6" t="s">
        <v>15</v>
      </c>
      <c r="D84" s="24">
        <v>2</v>
      </c>
      <c r="E84" s="24">
        <v>145</v>
      </c>
      <c r="F84" s="24">
        <v>33</v>
      </c>
      <c r="G84" s="24">
        <v>1702</v>
      </c>
      <c r="H84" s="24">
        <v>1710</v>
      </c>
      <c r="I84" s="24"/>
      <c r="J84" s="24">
        <v>1999</v>
      </c>
      <c r="K84" s="24">
        <v>948</v>
      </c>
      <c r="L84" s="24">
        <v>3</v>
      </c>
      <c r="M84" s="24"/>
      <c r="N84" s="24">
        <v>274</v>
      </c>
      <c r="O84" s="24">
        <v>592</v>
      </c>
      <c r="P84" s="24">
        <v>16</v>
      </c>
      <c r="Q84" s="24">
        <v>5</v>
      </c>
      <c r="R84" s="24">
        <v>7</v>
      </c>
      <c r="S84" s="24">
        <v>1386</v>
      </c>
      <c r="T84" s="24">
        <v>4</v>
      </c>
      <c r="U84" s="24">
        <v>347</v>
      </c>
      <c r="V84" s="24">
        <v>1018</v>
      </c>
      <c r="W84" s="24">
        <v>38</v>
      </c>
      <c r="X84" s="24"/>
      <c r="Y84" s="24">
        <v>10229</v>
      </c>
      <c r="AB84" s="131"/>
      <c r="AC84" s="131"/>
      <c r="AD84" s="6" t="s">
        <v>15</v>
      </c>
      <c r="AE84" s="28">
        <f t="shared" si="39"/>
        <v>3597</v>
      </c>
      <c r="AF84" s="28">
        <f t="shared" si="40"/>
        <v>1999</v>
      </c>
      <c r="AG84" s="28">
        <f t="shared" si="41"/>
        <v>958</v>
      </c>
      <c r="AH84" s="28">
        <f t="shared" si="42"/>
        <v>1402</v>
      </c>
      <c r="AI84" s="28">
        <f t="shared" si="43"/>
        <v>2273</v>
      </c>
      <c r="AJ84" s="28">
        <f t="shared" si="44"/>
        <v>0</v>
      </c>
      <c r="AK84" s="28">
        <f t="shared" si="45"/>
        <v>10229</v>
      </c>
    </row>
    <row r="85" spans="1:37">
      <c r="A85" s="131"/>
      <c r="B85" s="131"/>
      <c r="C85" s="6" t="s">
        <v>16</v>
      </c>
      <c r="D85" s="24"/>
      <c r="E85" s="24">
        <v>34</v>
      </c>
      <c r="F85" s="24">
        <v>7</v>
      </c>
      <c r="G85" s="24">
        <v>210</v>
      </c>
      <c r="H85" s="24">
        <v>245</v>
      </c>
      <c r="I85" s="24">
        <v>1</v>
      </c>
      <c r="J85" s="24">
        <v>200</v>
      </c>
      <c r="K85" s="24">
        <v>94</v>
      </c>
      <c r="L85" s="24">
        <v>2</v>
      </c>
      <c r="M85" s="24">
        <v>3</v>
      </c>
      <c r="N85" s="24">
        <v>37</v>
      </c>
      <c r="O85" s="24">
        <v>41</v>
      </c>
      <c r="P85" s="24">
        <v>2</v>
      </c>
      <c r="Q85" s="24"/>
      <c r="R85" s="24">
        <v>1</v>
      </c>
      <c r="S85" s="24">
        <v>153</v>
      </c>
      <c r="T85" s="24"/>
      <c r="U85" s="24">
        <v>39</v>
      </c>
      <c r="V85" s="24">
        <v>108</v>
      </c>
      <c r="W85" s="24">
        <v>3</v>
      </c>
      <c r="X85" s="24"/>
      <c r="Y85" s="24">
        <v>1180</v>
      </c>
      <c r="AB85" s="131"/>
      <c r="AC85" s="131"/>
      <c r="AD85" s="6" t="s">
        <v>16</v>
      </c>
      <c r="AE85" s="28">
        <f t="shared" si="39"/>
        <v>496</v>
      </c>
      <c r="AF85" s="28">
        <f t="shared" si="40"/>
        <v>200</v>
      </c>
      <c r="AG85" s="28">
        <f t="shared" si="41"/>
        <v>100</v>
      </c>
      <c r="AH85" s="28">
        <f t="shared" si="42"/>
        <v>156</v>
      </c>
      <c r="AI85" s="28">
        <f t="shared" si="43"/>
        <v>228</v>
      </c>
      <c r="AJ85" s="28">
        <f t="shared" si="44"/>
        <v>0</v>
      </c>
      <c r="AK85" s="28">
        <f t="shared" si="45"/>
        <v>1180</v>
      </c>
    </row>
    <row r="86" spans="1:37">
      <c r="A86" s="131"/>
      <c r="B86" s="131"/>
      <c r="C86" s="6" t="s">
        <v>19</v>
      </c>
      <c r="D86" s="24"/>
      <c r="E86" s="24"/>
      <c r="F86" s="24"/>
      <c r="G86" s="24">
        <v>24</v>
      </c>
      <c r="H86" s="24">
        <v>11</v>
      </c>
      <c r="I86" s="24"/>
      <c r="J86" s="24">
        <v>7</v>
      </c>
      <c r="K86" s="24">
        <v>8</v>
      </c>
      <c r="L86" s="24"/>
      <c r="M86" s="24"/>
      <c r="N86" s="24"/>
      <c r="O86" s="24"/>
      <c r="P86" s="24"/>
      <c r="Q86" s="24"/>
      <c r="R86" s="24"/>
      <c r="S86" s="24">
        <v>12</v>
      </c>
      <c r="T86" s="24"/>
      <c r="U86" s="24"/>
      <c r="V86" s="24">
        <v>3</v>
      </c>
      <c r="W86" s="24"/>
      <c r="X86" s="24"/>
      <c r="Y86" s="24">
        <v>65</v>
      </c>
      <c r="AB86" s="131"/>
      <c r="AC86" s="131"/>
      <c r="AD86" s="6" t="s">
        <v>19</v>
      </c>
      <c r="AE86" s="28">
        <f t="shared" si="39"/>
        <v>35</v>
      </c>
      <c r="AF86" s="28">
        <f t="shared" si="40"/>
        <v>7</v>
      </c>
      <c r="AG86" s="28">
        <f t="shared" si="41"/>
        <v>8</v>
      </c>
      <c r="AH86" s="28">
        <f t="shared" si="42"/>
        <v>12</v>
      </c>
      <c r="AI86" s="28">
        <f t="shared" si="43"/>
        <v>3</v>
      </c>
      <c r="AJ86" s="28">
        <f t="shared" si="44"/>
        <v>0</v>
      </c>
      <c r="AK86" s="28">
        <f t="shared" si="45"/>
        <v>65</v>
      </c>
    </row>
    <row r="87" spans="1:37">
      <c r="A87" s="131"/>
      <c r="B87" s="131"/>
      <c r="C87" s="6" t="s">
        <v>22</v>
      </c>
      <c r="D87" s="24">
        <v>1</v>
      </c>
      <c r="E87" s="24">
        <v>10</v>
      </c>
      <c r="F87" s="24">
        <v>1</v>
      </c>
      <c r="G87" s="24">
        <v>61</v>
      </c>
      <c r="H87" s="24">
        <v>62</v>
      </c>
      <c r="I87" s="24"/>
      <c r="J87" s="24">
        <v>29</v>
      </c>
      <c r="K87" s="24">
        <v>26</v>
      </c>
      <c r="L87" s="24"/>
      <c r="M87" s="24"/>
      <c r="N87" s="24"/>
      <c r="O87" s="24">
        <v>3</v>
      </c>
      <c r="P87" s="24"/>
      <c r="Q87" s="24"/>
      <c r="R87" s="24">
        <v>2</v>
      </c>
      <c r="S87" s="24">
        <v>15</v>
      </c>
      <c r="T87" s="24"/>
      <c r="U87" s="24">
        <v>3</v>
      </c>
      <c r="V87" s="24">
        <v>4</v>
      </c>
      <c r="W87" s="24">
        <v>1</v>
      </c>
      <c r="X87" s="24"/>
      <c r="Y87" s="24">
        <v>218</v>
      </c>
      <c r="AB87" s="131"/>
      <c r="AC87" s="131"/>
      <c r="AD87" s="6" t="s">
        <v>22</v>
      </c>
      <c r="AE87" s="28">
        <f t="shared" si="39"/>
        <v>135</v>
      </c>
      <c r="AF87" s="28">
        <f t="shared" si="40"/>
        <v>29</v>
      </c>
      <c r="AG87" s="28">
        <f t="shared" si="41"/>
        <v>28</v>
      </c>
      <c r="AH87" s="28">
        <f t="shared" si="42"/>
        <v>15</v>
      </c>
      <c r="AI87" s="28">
        <f t="shared" si="43"/>
        <v>11</v>
      </c>
      <c r="AJ87" s="28">
        <f t="shared" si="44"/>
        <v>0</v>
      </c>
      <c r="AK87" s="28">
        <f t="shared" si="45"/>
        <v>218</v>
      </c>
    </row>
    <row r="88" spans="1:37">
      <c r="A88" s="131"/>
      <c r="B88" s="131"/>
      <c r="C88" s="6" t="s">
        <v>23</v>
      </c>
      <c r="D88" s="24">
        <v>4</v>
      </c>
      <c r="E88" s="24">
        <v>20</v>
      </c>
      <c r="F88" s="24">
        <v>13</v>
      </c>
      <c r="G88" s="24">
        <v>135</v>
      </c>
      <c r="H88" s="24">
        <v>197</v>
      </c>
      <c r="I88" s="24"/>
      <c r="J88" s="24">
        <v>65</v>
      </c>
      <c r="K88" s="24">
        <v>57</v>
      </c>
      <c r="L88" s="24">
        <v>1</v>
      </c>
      <c r="M88" s="24"/>
      <c r="N88" s="24">
        <v>2</v>
      </c>
      <c r="O88" s="24">
        <v>10</v>
      </c>
      <c r="P88" s="24">
        <v>3</v>
      </c>
      <c r="Q88" s="24"/>
      <c r="R88" s="24"/>
      <c r="S88" s="24">
        <v>36</v>
      </c>
      <c r="T88" s="24"/>
      <c r="U88" s="24">
        <v>3</v>
      </c>
      <c r="V88" s="24">
        <v>12</v>
      </c>
      <c r="W88" s="24"/>
      <c r="X88" s="24"/>
      <c r="Y88" s="24">
        <v>558</v>
      </c>
      <c r="AB88" s="131"/>
      <c r="AC88" s="131"/>
      <c r="AD88" s="6" t="s">
        <v>23</v>
      </c>
      <c r="AE88" s="28">
        <f t="shared" si="39"/>
        <v>369</v>
      </c>
      <c r="AF88" s="28">
        <f t="shared" si="40"/>
        <v>65</v>
      </c>
      <c r="AG88" s="28">
        <f t="shared" si="41"/>
        <v>58</v>
      </c>
      <c r="AH88" s="28">
        <f t="shared" si="42"/>
        <v>39</v>
      </c>
      <c r="AI88" s="28">
        <f t="shared" si="43"/>
        <v>27</v>
      </c>
      <c r="AJ88" s="28">
        <f t="shared" si="44"/>
        <v>0</v>
      </c>
      <c r="AK88" s="28">
        <f t="shared" si="45"/>
        <v>558</v>
      </c>
    </row>
    <row r="89" spans="1:37">
      <c r="A89" s="131"/>
      <c r="B89" s="131"/>
      <c r="C89" s="6" t="s">
        <v>20</v>
      </c>
      <c r="D89" s="24">
        <v>1</v>
      </c>
      <c r="E89" s="24">
        <v>4</v>
      </c>
      <c r="F89" s="24"/>
      <c r="G89" s="24">
        <v>26</v>
      </c>
      <c r="H89" s="24">
        <v>27</v>
      </c>
      <c r="I89" s="24"/>
      <c r="J89" s="24">
        <v>21</v>
      </c>
      <c r="K89" s="24">
        <v>11</v>
      </c>
      <c r="L89" s="24"/>
      <c r="M89" s="24"/>
      <c r="N89" s="24"/>
      <c r="O89" s="24"/>
      <c r="P89" s="24"/>
      <c r="Q89" s="24"/>
      <c r="R89" s="24"/>
      <c r="S89" s="24">
        <v>17</v>
      </c>
      <c r="T89" s="24"/>
      <c r="U89" s="24">
        <v>2</v>
      </c>
      <c r="V89" s="24">
        <v>1</v>
      </c>
      <c r="W89" s="24"/>
      <c r="X89" s="24"/>
      <c r="Y89" s="24">
        <v>110</v>
      </c>
      <c r="AB89" s="131"/>
      <c r="AC89" s="131"/>
      <c r="AD89" s="6" t="s">
        <v>20</v>
      </c>
      <c r="AE89" s="28">
        <f t="shared" si="39"/>
        <v>58</v>
      </c>
      <c r="AF89" s="28">
        <f t="shared" si="40"/>
        <v>21</v>
      </c>
      <c r="AG89" s="28">
        <f t="shared" si="41"/>
        <v>11</v>
      </c>
      <c r="AH89" s="28">
        <f t="shared" si="42"/>
        <v>17</v>
      </c>
      <c r="AI89" s="28">
        <f t="shared" si="43"/>
        <v>3</v>
      </c>
      <c r="AJ89" s="28">
        <f t="shared" si="44"/>
        <v>0</v>
      </c>
      <c r="AK89" s="28">
        <f t="shared" si="45"/>
        <v>110</v>
      </c>
    </row>
    <row r="90" spans="1:37">
      <c r="A90" s="131"/>
      <c r="B90" s="131"/>
      <c r="C90" s="6" t="s">
        <v>21</v>
      </c>
      <c r="D90" s="24"/>
      <c r="E90" s="24"/>
      <c r="F90" s="24"/>
      <c r="G90" s="24">
        <v>22</v>
      </c>
      <c r="H90" s="24">
        <v>12</v>
      </c>
      <c r="I90" s="24"/>
      <c r="J90" s="24">
        <v>12</v>
      </c>
      <c r="K90" s="24">
        <v>3</v>
      </c>
      <c r="L90" s="24"/>
      <c r="M90" s="24"/>
      <c r="N90" s="24"/>
      <c r="O90" s="24">
        <v>4</v>
      </c>
      <c r="P90" s="24"/>
      <c r="Q90" s="24"/>
      <c r="R90" s="24"/>
      <c r="S90" s="24">
        <v>8</v>
      </c>
      <c r="T90" s="24"/>
      <c r="U90" s="24">
        <v>2</v>
      </c>
      <c r="V90" s="24">
        <v>2</v>
      </c>
      <c r="W90" s="24">
        <v>2</v>
      </c>
      <c r="X90" s="24"/>
      <c r="Y90" s="24">
        <v>67</v>
      </c>
      <c r="AB90" s="131"/>
      <c r="AC90" s="131"/>
      <c r="AD90" s="6" t="s">
        <v>21</v>
      </c>
      <c r="AE90" s="28">
        <f t="shared" si="39"/>
        <v>34</v>
      </c>
      <c r="AF90" s="28">
        <f t="shared" si="40"/>
        <v>12</v>
      </c>
      <c r="AG90" s="28">
        <f t="shared" si="41"/>
        <v>3</v>
      </c>
      <c r="AH90" s="28">
        <f t="shared" si="42"/>
        <v>8</v>
      </c>
      <c r="AI90" s="28">
        <f t="shared" si="43"/>
        <v>10</v>
      </c>
      <c r="AJ90" s="28">
        <f t="shared" si="44"/>
        <v>0</v>
      </c>
      <c r="AK90" s="28">
        <f t="shared" si="45"/>
        <v>67</v>
      </c>
    </row>
    <row r="91" spans="1:37">
      <c r="A91" s="131"/>
      <c r="B91" s="131" t="s">
        <v>24</v>
      </c>
      <c r="C91" s="6" t="s">
        <v>25</v>
      </c>
      <c r="D91" s="24"/>
      <c r="E91" s="24">
        <v>3</v>
      </c>
      <c r="F91" s="24">
        <v>5</v>
      </c>
      <c r="G91" s="24">
        <v>155</v>
      </c>
      <c r="H91" s="24">
        <v>61</v>
      </c>
      <c r="I91" s="24"/>
      <c r="J91" s="24">
        <v>63</v>
      </c>
      <c r="K91" s="24">
        <v>60</v>
      </c>
      <c r="L91" s="24"/>
      <c r="M91" s="24"/>
      <c r="N91" s="24">
        <v>11</v>
      </c>
      <c r="O91" s="24">
        <v>32</v>
      </c>
      <c r="P91" s="24">
        <v>2</v>
      </c>
      <c r="Q91" s="24"/>
      <c r="R91" s="24"/>
      <c r="S91" s="24">
        <v>68</v>
      </c>
      <c r="T91" s="24"/>
      <c r="U91" s="24">
        <v>12</v>
      </c>
      <c r="V91" s="24">
        <v>35</v>
      </c>
      <c r="W91" s="24"/>
      <c r="X91" s="24"/>
      <c r="Y91" s="24">
        <v>507</v>
      </c>
      <c r="AB91" s="131"/>
      <c r="AC91" s="131" t="s">
        <v>24</v>
      </c>
      <c r="AD91" s="6" t="s">
        <v>25</v>
      </c>
      <c r="AE91" s="28">
        <f t="shared" si="39"/>
        <v>224</v>
      </c>
      <c r="AF91" s="28">
        <f t="shared" si="40"/>
        <v>63</v>
      </c>
      <c r="AG91" s="28">
        <f t="shared" si="41"/>
        <v>60</v>
      </c>
      <c r="AH91" s="28">
        <f t="shared" si="42"/>
        <v>70</v>
      </c>
      <c r="AI91" s="28">
        <f t="shared" si="43"/>
        <v>90</v>
      </c>
      <c r="AJ91" s="28">
        <f t="shared" si="44"/>
        <v>0</v>
      </c>
      <c r="AK91" s="28">
        <f t="shared" si="45"/>
        <v>507</v>
      </c>
    </row>
    <row r="92" spans="1:37">
      <c r="A92" s="131"/>
      <c r="B92" s="131"/>
      <c r="C92" s="6" t="s">
        <v>27</v>
      </c>
      <c r="D92" s="24"/>
      <c r="E92" s="24">
        <v>2</v>
      </c>
      <c r="F92" s="24"/>
      <c r="G92" s="24"/>
      <c r="H92" s="24">
        <v>1</v>
      </c>
      <c r="I92" s="24">
        <v>1</v>
      </c>
      <c r="J92" s="24">
        <v>1</v>
      </c>
      <c r="K92" s="24">
        <v>1</v>
      </c>
      <c r="L92" s="24"/>
      <c r="M92" s="24"/>
      <c r="N92" s="24"/>
      <c r="O92" s="24"/>
      <c r="P92" s="24"/>
      <c r="Q92" s="24"/>
      <c r="R92" s="24"/>
      <c r="S92" s="24"/>
      <c r="T92" s="24"/>
      <c r="U92" s="24"/>
      <c r="V92" s="24">
        <v>1</v>
      </c>
      <c r="W92" s="24"/>
      <c r="X92" s="24"/>
      <c r="Y92" s="24">
        <v>7</v>
      </c>
      <c r="AB92" s="131"/>
      <c r="AC92" s="131"/>
      <c r="AD92" s="6" t="s">
        <v>27</v>
      </c>
      <c r="AE92" s="28">
        <f t="shared" si="39"/>
        <v>3</v>
      </c>
      <c r="AF92" s="28">
        <f t="shared" si="40"/>
        <v>1</v>
      </c>
      <c r="AG92" s="28">
        <f t="shared" si="41"/>
        <v>1</v>
      </c>
      <c r="AH92" s="28">
        <f t="shared" si="42"/>
        <v>1</v>
      </c>
      <c r="AI92" s="28">
        <f t="shared" si="43"/>
        <v>1</v>
      </c>
      <c r="AJ92" s="28">
        <f t="shared" si="44"/>
        <v>0</v>
      </c>
      <c r="AK92" s="28">
        <f t="shared" si="45"/>
        <v>7</v>
      </c>
    </row>
    <row r="93" spans="1:37">
      <c r="A93" s="131"/>
      <c r="B93" s="131" t="s">
        <v>28</v>
      </c>
      <c r="C93" s="6" t="s">
        <v>29</v>
      </c>
      <c r="D93" s="24">
        <v>2</v>
      </c>
      <c r="E93" s="24">
        <v>7</v>
      </c>
      <c r="F93" s="24"/>
      <c r="G93" s="24">
        <v>14</v>
      </c>
      <c r="H93" s="24">
        <v>18</v>
      </c>
      <c r="I93" s="24"/>
      <c r="J93" s="24">
        <v>5</v>
      </c>
      <c r="K93" s="24">
        <v>5</v>
      </c>
      <c r="L93" s="24"/>
      <c r="M93" s="24"/>
      <c r="N93" s="24"/>
      <c r="O93" s="24"/>
      <c r="P93" s="24"/>
      <c r="Q93" s="24"/>
      <c r="R93" s="24"/>
      <c r="S93" s="24">
        <v>4</v>
      </c>
      <c r="T93" s="24"/>
      <c r="U93" s="24"/>
      <c r="V93" s="24">
        <v>1</v>
      </c>
      <c r="W93" s="24"/>
      <c r="X93" s="24">
        <v>17</v>
      </c>
      <c r="Y93" s="24">
        <v>73</v>
      </c>
      <c r="AB93" s="131"/>
      <c r="AC93" s="131" t="s">
        <v>28</v>
      </c>
      <c r="AD93" s="6" t="s">
        <v>29</v>
      </c>
      <c r="AE93" s="28">
        <f t="shared" si="39"/>
        <v>41</v>
      </c>
      <c r="AF93" s="28">
        <f t="shared" si="40"/>
        <v>5</v>
      </c>
      <c r="AG93" s="28">
        <f t="shared" si="41"/>
        <v>5</v>
      </c>
      <c r="AH93" s="28">
        <f t="shared" si="42"/>
        <v>4</v>
      </c>
      <c r="AI93" s="28">
        <f t="shared" si="43"/>
        <v>1</v>
      </c>
      <c r="AJ93" s="28">
        <f t="shared" si="44"/>
        <v>17</v>
      </c>
      <c r="AK93" s="28">
        <f t="shared" si="45"/>
        <v>73</v>
      </c>
    </row>
    <row r="94" spans="1:37">
      <c r="A94" s="131"/>
      <c r="B94" s="131"/>
      <c r="C94" s="6" t="s">
        <v>30</v>
      </c>
      <c r="D94" s="24"/>
      <c r="E94" s="24">
        <v>10</v>
      </c>
      <c r="F94" s="24">
        <v>4</v>
      </c>
      <c r="G94" s="24">
        <v>6</v>
      </c>
      <c r="H94" s="24">
        <v>15</v>
      </c>
      <c r="I94" s="24">
        <v>2</v>
      </c>
      <c r="J94" s="24"/>
      <c r="K94" s="24"/>
      <c r="L94" s="24"/>
      <c r="M94" s="24"/>
      <c r="N94" s="24"/>
      <c r="O94" s="24"/>
      <c r="P94" s="24"/>
      <c r="Q94" s="24"/>
      <c r="R94" s="24"/>
      <c r="S94" s="24"/>
      <c r="T94" s="24"/>
      <c r="U94" s="24"/>
      <c r="V94" s="24"/>
      <c r="W94" s="24"/>
      <c r="X94" s="24">
        <v>25</v>
      </c>
      <c r="Y94" s="24">
        <v>62</v>
      </c>
      <c r="AB94" s="131"/>
      <c r="AC94" s="131"/>
      <c r="AD94" s="6" t="s">
        <v>30</v>
      </c>
      <c r="AE94" s="28">
        <f t="shared" si="39"/>
        <v>35</v>
      </c>
      <c r="AF94" s="28">
        <f t="shared" si="40"/>
        <v>0</v>
      </c>
      <c r="AG94" s="28">
        <f t="shared" si="41"/>
        <v>0</v>
      </c>
      <c r="AH94" s="28">
        <f t="shared" si="42"/>
        <v>2</v>
      </c>
      <c r="AI94" s="28">
        <f t="shared" si="43"/>
        <v>0</v>
      </c>
      <c r="AJ94" s="28">
        <f t="shared" si="44"/>
        <v>25</v>
      </c>
      <c r="AK94" s="28">
        <f t="shared" si="45"/>
        <v>62</v>
      </c>
    </row>
    <row r="95" spans="1:37">
      <c r="A95" s="131"/>
      <c r="B95" s="131" t="s">
        <v>31</v>
      </c>
      <c r="C95" s="6" t="s">
        <v>32</v>
      </c>
      <c r="D95" s="24"/>
      <c r="E95" s="24">
        <v>36</v>
      </c>
      <c r="F95" s="24">
        <v>8</v>
      </c>
      <c r="G95" s="24">
        <v>123</v>
      </c>
      <c r="H95" s="24">
        <v>241</v>
      </c>
      <c r="I95" s="24"/>
      <c r="J95" s="24">
        <v>6</v>
      </c>
      <c r="K95" s="24">
        <v>7</v>
      </c>
      <c r="L95" s="24"/>
      <c r="M95" s="24"/>
      <c r="N95" s="24"/>
      <c r="O95" s="24"/>
      <c r="P95" s="24"/>
      <c r="Q95" s="24">
        <v>1</v>
      </c>
      <c r="R95" s="24"/>
      <c r="S95" s="24"/>
      <c r="T95" s="24"/>
      <c r="U95" s="24"/>
      <c r="V95" s="24"/>
      <c r="W95" s="24"/>
      <c r="X95" s="24"/>
      <c r="Y95" s="24">
        <v>422</v>
      </c>
      <c r="AB95" s="131"/>
      <c r="AC95" s="131" t="s">
        <v>31</v>
      </c>
      <c r="AD95" s="6" t="s">
        <v>32</v>
      </c>
      <c r="AE95" s="28">
        <f t="shared" si="39"/>
        <v>409</v>
      </c>
      <c r="AF95" s="28">
        <f t="shared" si="40"/>
        <v>6</v>
      </c>
      <c r="AG95" s="28">
        <f t="shared" si="41"/>
        <v>7</v>
      </c>
      <c r="AH95" s="28">
        <f t="shared" si="42"/>
        <v>0</v>
      </c>
      <c r="AI95" s="28">
        <f t="shared" si="43"/>
        <v>0</v>
      </c>
      <c r="AJ95" s="28">
        <f t="shared" si="44"/>
        <v>0</v>
      </c>
      <c r="AK95" s="28">
        <f t="shared" si="45"/>
        <v>422</v>
      </c>
    </row>
    <row r="96" spans="1:37">
      <c r="A96" s="131"/>
      <c r="B96" s="131"/>
      <c r="C96" s="6" t="s">
        <v>33</v>
      </c>
      <c r="D96" s="24"/>
      <c r="E96" s="24">
        <v>22</v>
      </c>
      <c r="F96" s="24">
        <v>5</v>
      </c>
      <c r="G96" s="24">
        <v>75</v>
      </c>
      <c r="H96" s="24">
        <v>141</v>
      </c>
      <c r="I96" s="24"/>
      <c r="J96" s="24">
        <v>2</v>
      </c>
      <c r="K96" s="24">
        <v>5</v>
      </c>
      <c r="L96" s="24"/>
      <c r="M96" s="24"/>
      <c r="N96" s="24"/>
      <c r="O96" s="24"/>
      <c r="P96" s="24"/>
      <c r="Q96" s="24"/>
      <c r="R96" s="24"/>
      <c r="S96" s="24"/>
      <c r="T96" s="24"/>
      <c r="U96" s="24"/>
      <c r="V96" s="24"/>
      <c r="W96" s="24"/>
      <c r="X96" s="24"/>
      <c r="Y96" s="24">
        <v>250</v>
      </c>
      <c r="AB96" s="131"/>
      <c r="AC96" s="131"/>
      <c r="AD96" s="6" t="s">
        <v>33</v>
      </c>
      <c r="AE96" s="28">
        <f t="shared" si="39"/>
        <v>243</v>
      </c>
      <c r="AF96" s="28">
        <f t="shared" si="40"/>
        <v>2</v>
      </c>
      <c r="AG96" s="28">
        <f t="shared" si="41"/>
        <v>5</v>
      </c>
      <c r="AH96" s="28">
        <f t="shared" si="42"/>
        <v>0</v>
      </c>
      <c r="AI96" s="28">
        <f t="shared" si="43"/>
        <v>0</v>
      </c>
      <c r="AJ96" s="28">
        <f t="shared" si="44"/>
        <v>0</v>
      </c>
      <c r="AK96" s="28">
        <f t="shared" si="45"/>
        <v>250</v>
      </c>
    </row>
    <row r="97" spans="1:37">
      <c r="A97" s="131"/>
      <c r="B97" s="131"/>
      <c r="C97" s="6" t="s">
        <v>34</v>
      </c>
      <c r="D97" s="24"/>
      <c r="E97" s="24">
        <v>6</v>
      </c>
      <c r="F97" s="24">
        <v>4</v>
      </c>
      <c r="G97" s="24">
        <v>34</v>
      </c>
      <c r="H97" s="24">
        <v>55</v>
      </c>
      <c r="I97" s="24"/>
      <c r="J97" s="24"/>
      <c r="K97" s="24"/>
      <c r="L97" s="24"/>
      <c r="M97" s="24"/>
      <c r="N97" s="24"/>
      <c r="O97" s="24"/>
      <c r="P97" s="24"/>
      <c r="Q97" s="24"/>
      <c r="R97" s="24"/>
      <c r="S97" s="24"/>
      <c r="T97" s="24"/>
      <c r="U97" s="24"/>
      <c r="V97" s="24"/>
      <c r="W97" s="24"/>
      <c r="X97" s="24"/>
      <c r="Y97" s="24">
        <v>99</v>
      </c>
      <c r="AB97" s="131"/>
      <c r="AC97" s="131"/>
      <c r="AD97" s="6" t="s">
        <v>34</v>
      </c>
      <c r="AE97" s="28">
        <f t="shared" si="39"/>
        <v>99</v>
      </c>
      <c r="AF97" s="28">
        <f t="shared" si="40"/>
        <v>0</v>
      </c>
      <c r="AG97" s="28">
        <f t="shared" si="41"/>
        <v>0</v>
      </c>
      <c r="AH97" s="28">
        <f t="shared" si="42"/>
        <v>0</v>
      </c>
      <c r="AI97" s="28">
        <f t="shared" si="43"/>
        <v>0</v>
      </c>
      <c r="AJ97" s="28">
        <f t="shared" si="44"/>
        <v>0</v>
      </c>
      <c r="AK97" s="28">
        <f t="shared" si="45"/>
        <v>99</v>
      </c>
    </row>
    <row r="98" spans="1:37">
      <c r="A98" s="131"/>
      <c r="B98" s="131"/>
      <c r="C98" s="6" t="s">
        <v>35</v>
      </c>
      <c r="D98" s="24"/>
      <c r="E98" s="24"/>
      <c r="F98" s="24"/>
      <c r="G98" s="24">
        <v>23</v>
      </c>
      <c r="H98" s="24">
        <v>38</v>
      </c>
      <c r="I98" s="24"/>
      <c r="J98" s="24">
        <v>9</v>
      </c>
      <c r="K98" s="24">
        <v>8</v>
      </c>
      <c r="L98" s="24"/>
      <c r="M98" s="24"/>
      <c r="N98" s="24"/>
      <c r="O98" s="24"/>
      <c r="P98" s="24"/>
      <c r="Q98" s="24"/>
      <c r="R98" s="24"/>
      <c r="S98" s="24">
        <v>7</v>
      </c>
      <c r="T98" s="24"/>
      <c r="U98" s="24"/>
      <c r="V98" s="24"/>
      <c r="W98" s="24"/>
      <c r="X98" s="24"/>
      <c r="Y98" s="24">
        <v>85</v>
      </c>
      <c r="AB98" s="131"/>
      <c r="AC98" s="131"/>
      <c r="AD98" s="6" t="s">
        <v>35</v>
      </c>
      <c r="AE98" s="28">
        <f t="shared" si="39"/>
        <v>61</v>
      </c>
      <c r="AF98" s="28">
        <f t="shared" si="40"/>
        <v>9</v>
      </c>
      <c r="AG98" s="28">
        <f t="shared" si="41"/>
        <v>8</v>
      </c>
      <c r="AH98" s="28">
        <f t="shared" si="42"/>
        <v>7</v>
      </c>
      <c r="AI98" s="28">
        <f t="shared" si="43"/>
        <v>0</v>
      </c>
      <c r="AJ98" s="28">
        <f t="shared" si="44"/>
        <v>0</v>
      </c>
      <c r="AK98" s="28">
        <f t="shared" si="45"/>
        <v>85</v>
      </c>
    </row>
    <row r="99" spans="1:37">
      <c r="A99" s="131"/>
      <c r="B99" s="131"/>
      <c r="C99" s="6" t="s">
        <v>36</v>
      </c>
      <c r="D99" s="24"/>
      <c r="E99" s="24">
        <v>23</v>
      </c>
      <c r="F99" s="24">
        <v>3</v>
      </c>
      <c r="G99" s="24">
        <v>160</v>
      </c>
      <c r="H99" s="24">
        <v>188</v>
      </c>
      <c r="I99" s="24"/>
      <c r="J99" s="24">
        <v>30</v>
      </c>
      <c r="K99" s="24">
        <v>23</v>
      </c>
      <c r="L99" s="24"/>
      <c r="M99" s="24"/>
      <c r="N99" s="24">
        <v>19</v>
      </c>
      <c r="O99" s="24"/>
      <c r="P99" s="24"/>
      <c r="Q99" s="24">
        <v>3</v>
      </c>
      <c r="R99" s="24">
        <v>4</v>
      </c>
      <c r="S99" s="24">
        <v>13</v>
      </c>
      <c r="T99" s="24"/>
      <c r="U99" s="24">
        <v>1</v>
      </c>
      <c r="V99" s="24">
        <v>3</v>
      </c>
      <c r="W99" s="24"/>
      <c r="X99" s="24"/>
      <c r="Y99" s="24">
        <v>470</v>
      </c>
      <c r="AB99" s="131"/>
      <c r="AC99" s="131"/>
      <c r="AD99" s="6" t="s">
        <v>36</v>
      </c>
      <c r="AE99" s="28">
        <f t="shared" si="39"/>
        <v>377</v>
      </c>
      <c r="AF99" s="28">
        <f t="shared" si="40"/>
        <v>30</v>
      </c>
      <c r="AG99" s="28">
        <f t="shared" si="41"/>
        <v>27</v>
      </c>
      <c r="AH99" s="28">
        <f t="shared" si="42"/>
        <v>13</v>
      </c>
      <c r="AI99" s="28">
        <f t="shared" si="43"/>
        <v>23</v>
      </c>
      <c r="AJ99" s="28">
        <f t="shared" si="44"/>
        <v>0</v>
      </c>
      <c r="AK99" s="28">
        <f t="shared" si="45"/>
        <v>470</v>
      </c>
    </row>
    <row r="100" spans="1:37">
      <c r="A100" s="131"/>
      <c r="B100" s="131"/>
      <c r="C100" s="6" t="s">
        <v>37</v>
      </c>
      <c r="D100" s="24"/>
      <c r="E100" s="24">
        <v>20</v>
      </c>
      <c r="F100" s="24">
        <v>6</v>
      </c>
      <c r="G100" s="24">
        <v>47</v>
      </c>
      <c r="H100" s="24">
        <v>86</v>
      </c>
      <c r="I100" s="24"/>
      <c r="J100" s="24">
        <v>27</v>
      </c>
      <c r="K100" s="24">
        <v>17</v>
      </c>
      <c r="L100" s="24"/>
      <c r="M100" s="24"/>
      <c r="N100" s="24">
        <v>29</v>
      </c>
      <c r="O100" s="24">
        <v>3</v>
      </c>
      <c r="P100" s="24"/>
      <c r="Q100" s="24"/>
      <c r="R100" s="24"/>
      <c r="S100" s="24">
        <v>29</v>
      </c>
      <c r="T100" s="24"/>
      <c r="U100" s="24">
        <v>3</v>
      </c>
      <c r="V100" s="24">
        <v>17</v>
      </c>
      <c r="W100" s="24"/>
      <c r="X100" s="24"/>
      <c r="Y100" s="24">
        <v>284</v>
      </c>
      <c r="AB100" s="131"/>
      <c r="AC100" s="131"/>
      <c r="AD100" s="6" t="s">
        <v>37</v>
      </c>
      <c r="AE100" s="28">
        <f t="shared" si="39"/>
        <v>159</v>
      </c>
      <c r="AF100" s="28">
        <f t="shared" si="40"/>
        <v>27</v>
      </c>
      <c r="AG100" s="28">
        <f t="shared" si="41"/>
        <v>17</v>
      </c>
      <c r="AH100" s="28">
        <f t="shared" si="42"/>
        <v>29</v>
      </c>
      <c r="AI100" s="28">
        <f t="shared" si="43"/>
        <v>52</v>
      </c>
      <c r="AJ100" s="28">
        <f t="shared" si="44"/>
        <v>0</v>
      </c>
      <c r="AK100" s="28">
        <f t="shared" si="45"/>
        <v>284</v>
      </c>
    </row>
    <row r="101" spans="1:37">
      <c r="A101" s="131"/>
      <c r="B101" s="131"/>
      <c r="C101" s="6" t="s">
        <v>38</v>
      </c>
      <c r="D101" s="24">
        <v>4</v>
      </c>
      <c r="E101" s="24">
        <v>38</v>
      </c>
      <c r="F101" s="24">
        <v>8</v>
      </c>
      <c r="G101" s="24">
        <v>483</v>
      </c>
      <c r="H101" s="24">
        <v>291</v>
      </c>
      <c r="I101" s="24"/>
      <c r="J101" s="24">
        <v>197</v>
      </c>
      <c r="K101" s="24">
        <v>186</v>
      </c>
      <c r="L101" s="24"/>
      <c r="M101" s="24"/>
      <c r="N101" s="24">
        <v>150</v>
      </c>
      <c r="O101" s="24">
        <v>17</v>
      </c>
      <c r="P101" s="24">
        <v>2</v>
      </c>
      <c r="Q101" s="24">
        <v>5</v>
      </c>
      <c r="R101" s="24">
        <v>2</v>
      </c>
      <c r="S101" s="24">
        <v>215</v>
      </c>
      <c r="T101" s="24"/>
      <c r="U101" s="24">
        <v>73</v>
      </c>
      <c r="V101" s="24">
        <v>79</v>
      </c>
      <c r="W101" s="24"/>
      <c r="X101" s="24"/>
      <c r="Y101" s="24">
        <v>1750</v>
      </c>
      <c r="AB101" s="131"/>
      <c r="AC101" s="131"/>
      <c r="AD101" s="6" t="s">
        <v>38</v>
      </c>
      <c r="AE101" s="28">
        <f t="shared" si="39"/>
        <v>829</v>
      </c>
      <c r="AF101" s="28">
        <f t="shared" si="40"/>
        <v>197</v>
      </c>
      <c r="AG101" s="28">
        <f t="shared" si="41"/>
        <v>188</v>
      </c>
      <c r="AH101" s="28">
        <f t="shared" si="42"/>
        <v>217</v>
      </c>
      <c r="AI101" s="28">
        <f t="shared" si="43"/>
        <v>319</v>
      </c>
      <c r="AJ101" s="28">
        <f t="shared" si="44"/>
        <v>0</v>
      </c>
      <c r="AK101" s="28">
        <f t="shared" si="45"/>
        <v>1750</v>
      </c>
    </row>
    <row r="102" spans="1:37">
      <c r="A102" s="131"/>
      <c r="B102" s="131"/>
      <c r="C102" s="6" t="s">
        <v>39</v>
      </c>
      <c r="D102" s="24"/>
      <c r="E102" s="24">
        <v>14</v>
      </c>
      <c r="F102" s="24">
        <v>3</v>
      </c>
      <c r="G102" s="24">
        <v>85</v>
      </c>
      <c r="H102" s="24">
        <v>99</v>
      </c>
      <c r="I102" s="24"/>
      <c r="J102" s="24"/>
      <c r="K102" s="24"/>
      <c r="L102" s="24"/>
      <c r="M102" s="24"/>
      <c r="N102" s="24"/>
      <c r="O102" s="24"/>
      <c r="P102" s="24"/>
      <c r="Q102" s="24">
        <v>1</v>
      </c>
      <c r="R102" s="24"/>
      <c r="S102" s="24"/>
      <c r="T102" s="24"/>
      <c r="U102" s="24"/>
      <c r="V102" s="24"/>
      <c r="W102" s="24"/>
      <c r="X102" s="24"/>
      <c r="Y102" s="24">
        <v>202</v>
      </c>
      <c r="AB102" s="131"/>
      <c r="AC102" s="131"/>
      <c r="AD102" s="6" t="s">
        <v>39</v>
      </c>
      <c r="AE102" s="28">
        <f t="shared" si="39"/>
        <v>202</v>
      </c>
      <c r="AF102" s="28">
        <f t="shared" si="40"/>
        <v>0</v>
      </c>
      <c r="AG102" s="28">
        <f t="shared" si="41"/>
        <v>0</v>
      </c>
      <c r="AH102" s="28">
        <f t="shared" si="42"/>
        <v>0</v>
      </c>
      <c r="AI102" s="28">
        <f t="shared" si="43"/>
        <v>0</v>
      </c>
      <c r="AJ102" s="28">
        <f t="shared" si="44"/>
        <v>0</v>
      </c>
      <c r="AK102" s="28">
        <f t="shared" si="45"/>
        <v>202</v>
      </c>
    </row>
    <row r="103" spans="1:37">
      <c r="A103" s="131"/>
      <c r="B103" s="131" t="s">
        <v>41</v>
      </c>
      <c r="C103" s="6" t="s">
        <v>42</v>
      </c>
      <c r="D103" s="24"/>
      <c r="E103" s="24"/>
      <c r="F103" s="24">
        <v>2</v>
      </c>
      <c r="G103" s="24">
        <v>4</v>
      </c>
      <c r="H103" s="24">
        <v>20</v>
      </c>
      <c r="I103" s="24"/>
      <c r="J103" s="24">
        <v>8</v>
      </c>
      <c r="K103" s="24">
        <v>8</v>
      </c>
      <c r="L103" s="24"/>
      <c r="M103" s="24"/>
      <c r="N103" s="24"/>
      <c r="O103" s="24"/>
      <c r="P103" s="24"/>
      <c r="Q103" s="24"/>
      <c r="R103" s="24"/>
      <c r="S103" s="24">
        <v>2</v>
      </c>
      <c r="T103" s="24">
        <v>2</v>
      </c>
      <c r="U103" s="24"/>
      <c r="V103" s="24">
        <v>2</v>
      </c>
      <c r="W103" s="24"/>
      <c r="X103" s="24"/>
      <c r="Y103" s="24">
        <v>48</v>
      </c>
      <c r="AB103" s="131"/>
      <c r="AC103" s="131" t="s">
        <v>41</v>
      </c>
      <c r="AD103" s="6" t="s">
        <v>42</v>
      </c>
      <c r="AE103" s="28">
        <f t="shared" si="39"/>
        <v>26</v>
      </c>
      <c r="AF103" s="28">
        <f t="shared" si="40"/>
        <v>8</v>
      </c>
      <c r="AG103" s="28">
        <f t="shared" si="41"/>
        <v>8</v>
      </c>
      <c r="AH103" s="28">
        <f t="shared" si="42"/>
        <v>2</v>
      </c>
      <c r="AI103" s="28">
        <f t="shared" si="43"/>
        <v>4</v>
      </c>
      <c r="AJ103" s="28">
        <f t="shared" si="44"/>
        <v>0</v>
      </c>
      <c r="AK103" s="28">
        <f t="shared" si="45"/>
        <v>48</v>
      </c>
    </row>
    <row r="104" spans="1:37">
      <c r="A104" s="131"/>
      <c r="B104" s="131"/>
      <c r="C104" s="6" t="s">
        <v>43</v>
      </c>
      <c r="D104" s="24">
        <v>1</v>
      </c>
      <c r="E104" s="24">
        <v>10</v>
      </c>
      <c r="F104" s="24">
        <v>9</v>
      </c>
      <c r="G104" s="24">
        <v>80</v>
      </c>
      <c r="H104" s="24">
        <v>88</v>
      </c>
      <c r="I104" s="24"/>
      <c r="J104" s="24">
        <v>23</v>
      </c>
      <c r="K104" s="24">
        <v>18</v>
      </c>
      <c r="L104" s="24"/>
      <c r="M104" s="24"/>
      <c r="N104" s="24"/>
      <c r="O104" s="24">
        <v>1</v>
      </c>
      <c r="P104" s="24"/>
      <c r="Q104" s="24"/>
      <c r="R104" s="24"/>
      <c r="S104" s="24">
        <v>15</v>
      </c>
      <c r="T104" s="24"/>
      <c r="U104" s="24"/>
      <c r="V104" s="24">
        <v>4</v>
      </c>
      <c r="W104" s="24"/>
      <c r="X104" s="24"/>
      <c r="Y104" s="24">
        <v>249</v>
      </c>
      <c r="AB104" s="131"/>
      <c r="AC104" s="131"/>
      <c r="AD104" s="6" t="s">
        <v>43</v>
      </c>
      <c r="AE104" s="28">
        <f t="shared" si="39"/>
        <v>188</v>
      </c>
      <c r="AF104" s="28">
        <f t="shared" si="40"/>
        <v>23</v>
      </c>
      <c r="AG104" s="28">
        <f t="shared" si="41"/>
        <v>18</v>
      </c>
      <c r="AH104" s="28">
        <f t="shared" si="42"/>
        <v>15</v>
      </c>
      <c r="AI104" s="28">
        <f t="shared" si="43"/>
        <v>5</v>
      </c>
      <c r="AJ104" s="28">
        <f t="shared" si="44"/>
        <v>0</v>
      </c>
      <c r="AK104" s="28">
        <f t="shared" si="45"/>
        <v>249</v>
      </c>
    </row>
    <row r="105" spans="1:37">
      <c r="A105" s="131"/>
      <c r="B105" s="131" t="s">
        <v>44</v>
      </c>
      <c r="C105" s="6" t="s">
        <v>45</v>
      </c>
      <c r="D105" s="24"/>
      <c r="E105" s="24"/>
      <c r="F105" s="24">
        <v>1</v>
      </c>
      <c r="G105" s="24">
        <v>63</v>
      </c>
      <c r="H105" s="24">
        <v>107</v>
      </c>
      <c r="I105" s="24"/>
      <c r="J105" s="24">
        <v>43</v>
      </c>
      <c r="K105" s="24">
        <v>27</v>
      </c>
      <c r="L105" s="24">
        <v>2</v>
      </c>
      <c r="M105" s="24"/>
      <c r="N105" s="24"/>
      <c r="O105" s="24">
        <v>6</v>
      </c>
      <c r="P105" s="24"/>
      <c r="Q105" s="24"/>
      <c r="R105" s="24"/>
      <c r="S105" s="24">
        <v>14</v>
      </c>
      <c r="T105" s="24"/>
      <c r="U105" s="24">
        <v>2</v>
      </c>
      <c r="V105" s="24">
        <v>12</v>
      </c>
      <c r="W105" s="24"/>
      <c r="X105" s="24"/>
      <c r="Y105" s="24">
        <v>277</v>
      </c>
      <c r="AB105" s="131"/>
      <c r="AC105" s="131" t="s">
        <v>44</v>
      </c>
      <c r="AD105" s="6" t="s">
        <v>45</v>
      </c>
      <c r="AE105" s="28">
        <f t="shared" si="39"/>
        <v>171</v>
      </c>
      <c r="AF105" s="28">
        <f t="shared" si="40"/>
        <v>43</v>
      </c>
      <c r="AG105" s="28">
        <f t="shared" si="41"/>
        <v>29</v>
      </c>
      <c r="AH105" s="28">
        <f t="shared" si="42"/>
        <v>14</v>
      </c>
      <c r="AI105" s="28">
        <f t="shared" si="43"/>
        <v>20</v>
      </c>
      <c r="AJ105" s="28">
        <f t="shared" si="44"/>
        <v>0</v>
      </c>
      <c r="AK105" s="28">
        <f t="shared" si="45"/>
        <v>277</v>
      </c>
    </row>
    <row r="106" spans="1:37">
      <c r="A106" s="131"/>
      <c r="B106" s="131"/>
      <c r="C106" s="6" t="s">
        <v>46</v>
      </c>
      <c r="D106" s="24"/>
      <c r="E106" s="24">
        <v>3</v>
      </c>
      <c r="F106" s="24">
        <v>2</v>
      </c>
      <c r="G106" s="24">
        <v>16</v>
      </c>
      <c r="H106" s="24">
        <v>46</v>
      </c>
      <c r="I106" s="24"/>
      <c r="J106" s="24">
        <v>19</v>
      </c>
      <c r="K106" s="24">
        <v>7</v>
      </c>
      <c r="L106" s="24"/>
      <c r="M106" s="24"/>
      <c r="N106" s="24"/>
      <c r="O106" s="24">
        <v>1</v>
      </c>
      <c r="P106" s="24"/>
      <c r="Q106" s="24"/>
      <c r="R106" s="24"/>
      <c r="S106" s="24">
        <v>3</v>
      </c>
      <c r="T106" s="24"/>
      <c r="U106" s="24"/>
      <c r="V106" s="24"/>
      <c r="W106" s="24"/>
      <c r="X106" s="24"/>
      <c r="Y106" s="24">
        <v>97</v>
      </c>
      <c r="AB106" s="131"/>
      <c r="AC106" s="131"/>
      <c r="AD106" s="6" t="s">
        <v>46</v>
      </c>
      <c r="AE106" s="28">
        <f t="shared" si="39"/>
        <v>67</v>
      </c>
      <c r="AF106" s="28">
        <f t="shared" si="40"/>
        <v>19</v>
      </c>
      <c r="AG106" s="28">
        <f t="shared" si="41"/>
        <v>7</v>
      </c>
      <c r="AH106" s="28">
        <f t="shared" si="42"/>
        <v>3</v>
      </c>
      <c r="AI106" s="28">
        <f t="shared" si="43"/>
        <v>1</v>
      </c>
      <c r="AJ106" s="28">
        <f t="shared" si="44"/>
        <v>0</v>
      </c>
      <c r="AK106" s="28">
        <f t="shared" si="45"/>
        <v>97</v>
      </c>
    </row>
    <row r="107" spans="1:37">
      <c r="A107" s="131"/>
      <c r="B107" s="16" t="s">
        <v>55</v>
      </c>
      <c r="C107" s="14"/>
      <c r="D107" s="15">
        <v>15</v>
      </c>
      <c r="E107" s="15">
        <v>437</v>
      </c>
      <c r="F107" s="15">
        <v>129</v>
      </c>
      <c r="G107" s="15">
        <v>4105</v>
      </c>
      <c r="H107" s="15">
        <v>4149</v>
      </c>
      <c r="I107" s="15">
        <v>5</v>
      </c>
      <c r="J107" s="15">
        <v>3251</v>
      </c>
      <c r="K107" s="15">
        <v>1751</v>
      </c>
      <c r="L107" s="15">
        <v>8</v>
      </c>
      <c r="M107" s="15">
        <v>3</v>
      </c>
      <c r="N107" s="15">
        <v>562</v>
      </c>
      <c r="O107" s="15">
        <v>803</v>
      </c>
      <c r="P107" s="15">
        <v>29</v>
      </c>
      <c r="Q107" s="15">
        <v>15</v>
      </c>
      <c r="R107" s="15">
        <v>23</v>
      </c>
      <c r="S107" s="15">
        <v>2306</v>
      </c>
      <c r="T107" s="15">
        <v>10</v>
      </c>
      <c r="U107" s="15">
        <v>551</v>
      </c>
      <c r="V107" s="15">
        <v>1519</v>
      </c>
      <c r="W107" s="15">
        <v>54</v>
      </c>
      <c r="X107" s="15">
        <v>42</v>
      </c>
      <c r="Y107" s="15">
        <v>19767</v>
      </c>
      <c r="AB107" s="131"/>
      <c r="AC107" s="16" t="s">
        <v>55</v>
      </c>
      <c r="AD107" s="14"/>
      <c r="AE107" s="28">
        <f t="shared" si="39"/>
        <v>8850</v>
      </c>
      <c r="AF107" s="28">
        <f t="shared" si="40"/>
        <v>3251</v>
      </c>
      <c r="AG107" s="28">
        <f t="shared" si="41"/>
        <v>1785</v>
      </c>
      <c r="AH107" s="28">
        <f t="shared" si="42"/>
        <v>2340</v>
      </c>
      <c r="AI107" s="28">
        <f t="shared" si="43"/>
        <v>3499</v>
      </c>
      <c r="AJ107" s="28">
        <f t="shared" si="44"/>
        <v>42</v>
      </c>
      <c r="AK107" s="28">
        <f t="shared" si="45"/>
        <v>19767</v>
      </c>
    </row>
    <row r="108" spans="1:37">
      <c r="A108" s="131" t="s">
        <v>56</v>
      </c>
      <c r="B108" s="17" t="s">
        <v>24</v>
      </c>
      <c r="C108" s="6" t="s">
        <v>25</v>
      </c>
      <c r="D108" s="24"/>
      <c r="E108" s="24"/>
      <c r="F108" s="24"/>
      <c r="G108" s="24">
        <v>1</v>
      </c>
      <c r="H108" s="24"/>
      <c r="I108" s="24"/>
      <c r="J108" s="24"/>
      <c r="K108" s="24"/>
      <c r="L108" s="24"/>
      <c r="M108" s="24"/>
      <c r="N108" s="24"/>
      <c r="O108" s="24"/>
      <c r="P108" s="24"/>
      <c r="Q108" s="24"/>
      <c r="R108" s="24"/>
      <c r="S108" s="24"/>
      <c r="T108" s="24"/>
      <c r="U108" s="24"/>
      <c r="V108" s="24"/>
      <c r="W108" s="24"/>
      <c r="X108" s="24"/>
      <c r="Y108" s="24">
        <v>1</v>
      </c>
      <c r="AB108" s="131" t="s">
        <v>56</v>
      </c>
      <c r="AC108" s="17" t="s">
        <v>24</v>
      </c>
      <c r="AD108" s="6" t="s">
        <v>25</v>
      </c>
      <c r="AE108" s="28">
        <f t="shared" ref="AE108:AE171" si="49">D108+E108+F108+G108+H108+Q108</f>
        <v>1</v>
      </c>
      <c r="AF108" s="28">
        <f t="shared" ref="AF108:AF171" si="50">J108</f>
        <v>0</v>
      </c>
      <c r="AG108" s="28">
        <f t="shared" ref="AG108:AG171" si="51">K108+L108+R108+M108</f>
        <v>0</v>
      </c>
      <c r="AH108" s="28">
        <f t="shared" ref="AH108:AH171" si="52">I108+S108+P108</f>
        <v>0</v>
      </c>
      <c r="AI108" s="28">
        <f t="shared" ref="AI108:AI171" si="53">W108+V108+U108+T108+O108+N108</f>
        <v>0</v>
      </c>
      <c r="AJ108" s="28">
        <f t="shared" ref="AJ108:AJ171" si="54">X108</f>
        <v>0</v>
      </c>
      <c r="AK108" s="28">
        <f t="shared" ref="AK108:AK171" si="55">SUM(AE108:AJ108)</f>
        <v>1</v>
      </c>
    </row>
    <row r="109" spans="1:37">
      <c r="A109" s="131"/>
      <c r="B109" s="16" t="s">
        <v>57</v>
      </c>
      <c r="C109" s="14"/>
      <c r="D109" s="15"/>
      <c r="E109" s="15"/>
      <c r="F109" s="15"/>
      <c r="G109" s="15">
        <v>1</v>
      </c>
      <c r="H109" s="15"/>
      <c r="I109" s="15"/>
      <c r="J109" s="15"/>
      <c r="K109" s="15"/>
      <c r="L109" s="15"/>
      <c r="M109" s="15"/>
      <c r="N109" s="15"/>
      <c r="O109" s="15"/>
      <c r="P109" s="15"/>
      <c r="Q109" s="15"/>
      <c r="R109" s="15"/>
      <c r="S109" s="15"/>
      <c r="T109" s="15"/>
      <c r="U109" s="15"/>
      <c r="V109" s="15"/>
      <c r="W109" s="15"/>
      <c r="X109" s="15"/>
      <c r="Y109" s="15">
        <v>1</v>
      </c>
      <c r="AB109" s="131"/>
      <c r="AC109" s="16" t="s">
        <v>57</v>
      </c>
      <c r="AD109" s="14"/>
      <c r="AE109" s="28">
        <f t="shared" si="49"/>
        <v>1</v>
      </c>
      <c r="AF109" s="28">
        <f t="shared" si="50"/>
        <v>0</v>
      </c>
      <c r="AG109" s="28">
        <f t="shared" si="51"/>
        <v>0</v>
      </c>
      <c r="AH109" s="28">
        <f t="shared" si="52"/>
        <v>0</v>
      </c>
      <c r="AI109" s="28">
        <f t="shared" si="53"/>
        <v>0</v>
      </c>
      <c r="AJ109" s="28">
        <f t="shared" si="54"/>
        <v>0</v>
      </c>
      <c r="AK109" s="28">
        <f t="shared" si="55"/>
        <v>1</v>
      </c>
    </row>
    <row r="110" spans="1:37">
      <c r="A110" s="131" t="s">
        <v>58</v>
      </c>
      <c r="B110" s="141" t="s">
        <v>4</v>
      </c>
      <c r="C110" s="6" t="s">
        <v>6</v>
      </c>
      <c r="D110" s="24"/>
      <c r="E110" s="24"/>
      <c r="F110" s="24"/>
      <c r="G110" s="24">
        <v>54</v>
      </c>
      <c r="H110" s="24">
        <v>12</v>
      </c>
      <c r="I110" s="24"/>
      <c r="J110" s="24">
        <v>28</v>
      </c>
      <c r="K110" s="24">
        <v>25</v>
      </c>
      <c r="L110" s="24"/>
      <c r="M110" s="24"/>
      <c r="N110" s="24"/>
      <c r="O110" s="24">
        <v>10</v>
      </c>
      <c r="P110" s="24"/>
      <c r="Q110" s="24">
        <v>3</v>
      </c>
      <c r="R110" s="24"/>
      <c r="S110" s="24">
        <v>14</v>
      </c>
      <c r="T110" s="24"/>
      <c r="U110" s="24"/>
      <c r="V110" s="24">
        <v>2</v>
      </c>
      <c r="W110" s="24"/>
      <c r="X110" s="24"/>
      <c r="Y110" s="24">
        <v>148</v>
      </c>
      <c r="AB110" s="131" t="s">
        <v>58</v>
      </c>
      <c r="AC110" s="141" t="s">
        <v>4</v>
      </c>
      <c r="AD110" s="6" t="s">
        <v>6</v>
      </c>
      <c r="AE110" s="28">
        <f t="shared" si="49"/>
        <v>69</v>
      </c>
      <c r="AF110" s="28">
        <f t="shared" si="50"/>
        <v>28</v>
      </c>
      <c r="AG110" s="28">
        <f t="shared" si="51"/>
        <v>25</v>
      </c>
      <c r="AH110" s="28">
        <f t="shared" si="52"/>
        <v>14</v>
      </c>
      <c r="AI110" s="28">
        <f t="shared" si="53"/>
        <v>12</v>
      </c>
      <c r="AJ110" s="28">
        <f t="shared" si="54"/>
        <v>0</v>
      </c>
      <c r="AK110" s="28">
        <f t="shared" si="55"/>
        <v>148</v>
      </c>
    </row>
    <row r="111" spans="1:37">
      <c r="A111" s="131"/>
      <c r="B111" s="141"/>
      <c r="C111" s="6" t="s">
        <v>13</v>
      </c>
      <c r="D111" s="24"/>
      <c r="E111" s="24"/>
      <c r="F111" s="24"/>
      <c r="G111" s="24">
        <v>14</v>
      </c>
      <c r="H111" s="24"/>
      <c r="I111" s="24"/>
      <c r="J111" s="24">
        <v>4</v>
      </c>
      <c r="K111" s="24">
        <v>6</v>
      </c>
      <c r="L111" s="24"/>
      <c r="M111" s="24"/>
      <c r="N111" s="24"/>
      <c r="O111" s="24"/>
      <c r="P111" s="24"/>
      <c r="Q111" s="24"/>
      <c r="R111" s="24"/>
      <c r="S111" s="24"/>
      <c r="T111" s="24"/>
      <c r="U111" s="24"/>
      <c r="V111" s="24"/>
      <c r="W111" s="24"/>
      <c r="X111" s="24"/>
      <c r="Y111" s="24">
        <v>24</v>
      </c>
      <c r="AB111" s="131"/>
      <c r="AC111" s="141"/>
      <c r="AD111" s="6" t="s">
        <v>13</v>
      </c>
      <c r="AE111" s="28">
        <f t="shared" si="49"/>
        <v>14</v>
      </c>
      <c r="AF111" s="28">
        <f t="shared" si="50"/>
        <v>4</v>
      </c>
      <c r="AG111" s="28">
        <f t="shared" si="51"/>
        <v>6</v>
      </c>
      <c r="AH111" s="28">
        <f t="shared" si="52"/>
        <v>0</v>
      </c>
      <c r="AI111" s="28">
        <f t="shared" si="53"/>
        <v>0</v>
      </c>
      <c r="AJ111" s="28">
        <f t="shared" si="54"/>
        <v>0</v>
      </c>
      <c r="AK111" s="28">
        <f t="shared" si="55"/>
        <v>24</v>
      </c>
    </row>
    <row r="112" spans="1:37">
      <c r="A112" s="131"/>
      <c r="B112" s="141"/>
      <c r="C112" s="6" t="s">
        <v>15</v>
      </c>
      <c r="D112" s="24"/>
      <c r="E112" s="24">
        <v>11</v>
      </c>
      <c r="F112" s="24">
        <v>3</v>
      </c>
      <c r="G112" s="24">
        <v>221</v>
      </c>
      <c r="H112" s="24">
        <v>206</v>
      </c>
      <c r="I112" s="24"/>
      <c r="J112" s="24">
        <v>172</v>
      </c>
      <c r="K112" s="24">
        <v>96</v>
      </c>
      <c r="L112" s="24"/>
      <c r="M112" s="24"/>
      <c r="N112" s="24">
        <v>13</v>
      </c>
      <c r="O112" s="24">
        <v>63</v>
      </c>
      <c r="P112" s="24"/>
      <c r="Q112" s="24"/>
      <c r="R112" s="24"/>
      <c r="S112" s="24">
        <v>114</v>
      </c>
      <c r="T112" s="24"/>
      <c r="U112" s="24">
        <v>16</v>
      </c>
      <c r="V112" s="24">
        <v>44</v>
      </c>
      <c r="W112" s="24"/>
      <c r="X112" s="24"/>
      <c r="Y112" s="24">
        <v>959</v>
      </c>
      <c r="AB112" s="131"/>
      <c r="AC112" s="141"/>
      <c r="AD112" s="6" t="s">
        <v>15</v>
      </c>
      <c r="AE112" s="28">
        <f t="shared" si="49"/>
        <v>441</v>
      </c>
      <c r="AF112" s="28">
        <f t="shared" si="50"/>
        <v>172</v>
      </c>
      <c r="AG112" s="28">
        <f t="shared" si="51"/>
        <v>96</v>
      </c>
      <c r="AH112" s="28">
        <f t="shared" si="52"/>
        <v>114</v>
      </c>
      <c r="AI112" s="28">
        <f t="shared" si="53"/>
        <v>136</v>
      </c>
      <c r="AJ112" s="28">
        <f t="shared" si="54"/>
        <v>0</v>
      </c>
      <c r="AK112" s="28">
        <f t="shared" si="55"/>
        <v>959</v>
      </c>
    </row>
    <row r="113" spans="1:37">
      <c r="A113" s="131"/>
      <c r="B113" s="141"/>
      <c r="C113" s="6" t="s">
        <v>16</v>
      </c>
      <c r="D113" s="24">
        <v>1</v>
      </c>
      <c r="E113" s="24">
        <v>6</v>
      </c>
      <c r="F113" s="24"/>
      <c r="G113" s="24">
        <v>39</v>
      </c>
      <c r="H113" s="24">
        <v>55</v>
      </c>
      <c r="I113" s="24"/>
      <c r="J113" s="24">
        <v>52</v>
      </c>
      <c r="K113" s="24">
        <v>30</v>
      </c>
      <c r="L113" s="24"/>
      <c r="M113" s="24">
        <v>1</v>
      </c>
      <c r="N113" s="24">
        <v>1</v>
      </c>
      <c r="O113" s="24">
        <v>14</v>
      </c>
      <c r="P113" s="24"/>
      <c r="Q113" s="24">
        <v>1</v>
      </c>
      <c r="R113" s="24"/>
      <c r="S113" s="24">
        <v>35</v>
      </c>
      <c r="T113" s="24"/>
      <c r="U113" s="24"/>
      <c r="V113" s="24">
        <v>10</v>
      </c>
      <c r="W113" s="24"/>
      <c r="X113" s="24"/>
      <c r="Y113" s="24">
        <v>245</v>
      </c>
      <c r="AB113" s="131"/>
      <c r="AC113" s="141"/>
      <c r="AD113" s="6" t="s">
        <v>16</v>
      </c>
      <c r="AE113" s="28">
        <f t="shared" si="49"/>
        <v>102</v>
      </c>
      <c r="AF113" s="28">
        <f t="shared" si="50"/>
        <v>52</v>
      </c>
      <c r="AG113" s="28">
        <f t="shared" si="51"/>
        <v>31</v>
      </c>
      <c r="AH113" s="28">
        <f t="shared" si="52"/>
        <v>35</v>
      </c>
      <c r="AI113" s="28">
        <f t="shared" si="53"/>
        <v>25</v>
      </c>
      <c r="AJ113" s="28">
        <f t="shared" si="54"/>
        <v>0</v>
      </c>
      <c r="AK113" s="28">
        <f t="shared" si="55"/>
        <v>245</v>
      </c>
    </row>
    <row r="114" spans="1:37">
      <c r="A114" s="131"/>
      <c r="B114" s="18" t="s">
        <v>24</v>
      </c>
      <c r="C114" s="6" t="s">
        <v>25</v>
      </c>
      <c r="D114" s="24"/>
      <c r="E114" s="24"/>
      <c r="F114" s="24"/>
      <c r="G114" s="24">
        <v>16</v>
      </c>
      <c r="H114" s="24">
        <v>8</v>
      </c>
      <c r="I114" s="24"/>
      <c r="J114" s="24">
        <v>4</v>
      </c>
      <c r="K114" s="24">
        <v>6</v>
      </c>
      <c r="L114" s="24"/>
      <c r="M114" s="24"/>
      <c r="N114" s="24"/>
      <c r="O114" s="24">
        <v>1</v>
      </c>
      <c r="P114" s="24"/>
      <c r="Q114" s="24"/>
      <c r="R114" s="24"/>
      <c r="S114" s="24">
        <v>2</v>
      </c>
      <c r="T114" s="24"/>
      <c r="U114" s="24"/>
      <c r="V114" s="24">
        <v>1</v>
      </c>
      <c r="W114" s="24"/>
      <c r="X114" s="24"/>
      <c r="Y114" s="24">
        <v>38</v>
      </c>
      <c r="AB114" s="131"/>
      <c r="AC114" s="18" t="s">
        <v>24</v>
      </c>
      <c r="AD114" s="6" t="s">
        <v>25</v>
      </c>
      <c r="AE114" s="28">
        <f t="shared" si="49"/>
        <v>24</v>
      </c>
      <c r="AF114" s="28">
        <f t="shared" si="50"/>
        <v>4</v>
      </c>
      <c r="AG114" s="28">
        <f t="shared" si="51"/>
        <v>6</v>
      </c>
      <c r="AH114" s="28">
        <f t="shared" si="52"/>
        <v>2</v>
      </c>
      <c r="AI114" s="28">
        <f t="shared" si="53"/>
        <v>2</v>
      </c>
      <c r="AJ114" s="28">
        <f t="shared" si="54"/>
        <v>0</v>
      </c>
      <c r="AK114" s="28">
        <f t="shared" si="55"/>
        <v>38</v>
      </c>
    </row>
    <row r="115" spans="1:37">
      <c r="A115" s="131"/>
      <c r="B115" s="18" t="s">
        <v>31</v>
      </c>
      <c r="C115" s="6" t="s">
        <v>39</v>
      </c>
      <c r="D115" s="24">
        <v>2</v>
      </c>
      <c r="E115" s="24"/>
      <c r="F115" s="24"/>
      <c r="G115" s="24">
        <v>4</v>
      </c>
      <c r="H115" s="24">
        <v>38</v>
      </c>
      <c r="I115" s="24"/>
      <c r="J115" s="24"/>
      <c r="K115" s="24"/>
      <c r="L115" s="24"/>
      <c r="M115" s="24"/>
      <c r="N115" s="24"/>
      <c r="O115" s="24"/>
      <c r="P115" s="24"/>
      <c r="Q115" s="24"/>
      <c r="R115" s="24">
        <v>2</v>
      </c>
      <c r="S115" s="24"/>
      <c r="T115" s="24"/>
      <c r="U115" s="24"/>
      <c r="V115" s="24"/>
      <c r="W115" s="24"/>
      <c r="X115" s="24"/>
      <c r="Y115" s="24">
        <v>46</v>
      </c>
      <c r="AB115" s="131"/>
      <c r="AC115" s="18" t="s">
        <v>31</v>
      </c>
      <c r="AD115" s="6" t="s">
        <v>39</v>
      </c>
      <c r="AE115" s="28">
        <f t="shared" si="49"/>
        <v>44</v>
      </c>
      <c r="AF115" s="28">
        <f t="shared" si="50"/>
        <v>0</v>
      </c>
      <c r="AG115" s="28">
        <f t="shared" si="51"/>
        <v>2</v>
      </c>
      <c r="AH115" s="28">
        <f t="shared" si="52"/>
        <v>0</v>
      </c>
      <c r="AI115" s="28">
        <f t="shared" si="53"/>
        <v>0</v>
      </c>
      <c r="AJ115" s="28">
        <f t="shared" si="54"/>
        <v>0</v>
      </c>
      <c r="AK115" s="28">
        <f t="shared" si="55"/>
        <v>46</v>
      </c>
    </row>
    <row r="116" spans="1:37">
      <c r="A116" s="131"/>
      <c r="B116" s="141" t="s">
        <v>41</v>
      </c>
      <c r="C116" s="6" t="s">
        <v>42</v>
      </c>
      <c r="D116" s="24"/>
      <c r="E116" s="24">
        <v>2</v>
      </c>
      <c r="F116" s="24"/>
      <c r="G116" s="24">
        <v>8</v>
      </c>
      <c r="H116" s="24">
        <v>8</v>
      </c>
      <c r="I116" s="24"/>
      <c r="J116" s="24"/>
      <c r="K116" s="24"/>
      <c r="L116" s="24"/>
      <c r="M116" s="24"/>
      <c r="N116" s="24"/>
      <c r="O116" s="24"/>
      <c r="P116" s="24"/>
      <c r="Q116" s="24"/>
      <c r="R116" s="24"/>
      <c r="S116" s="24"/>
      <c r="T116" s="24"/>
      <c r="U116" s="24"/>
      <c r="V116" s="24"/>
      <c r="W116" s="24"/>
      <c r="X116" s="24"/>
      <c r="Y116" s="24">
        <v>18</v>
      </c>
      <c r="AB116" s="131"/>
      <c r="AC116" s="141" t="s">
        <v>41</v>
      </c>
      <c r="AD116" s="6" t="s">
        <v>42</v>
      </c>
      <c r="AE116" s="28">
        <f t="shared" si="49"/>
        <v>18</v>
      </c>
      <c r="AF116" s="28">
        <f t="shared" si="50"/>
        <v>0</v>
      </c>
      <c r="AG116" s="28">
        <f t="shared" si="51"/>
        <v>0</v>
      </c>
      <c r="AH116" s="28">
        <f t="shared" si="52"/>
        <v>0</v>
      </c>
      <c r="AI116" s="28">
        <f t="shared" si="53"/>
        <v>0</v>
      </c>
      <c r="AJ116" s="28">
        <f t="shared" si="54"/>
        <v>0</v>
      </c>
      <c r="AK116" s="28">
        <f t="shared" si="55"/>
        <v>18</v>
      </c>
    </row>
    <row r="117" spans="1:37">
      <c r="A117" s="131"/>
      <c r="B117" s="141"/>
      <c r="C117" s="6" t="s">
        <v>43</v>
      </c>
      <c r="D117" s="24"/>
      <c r="E117" s="24"/>
      <c r="F117" s="24"/>
      <c r="G117" s="24">
        <v>1</v>
      </c>
      <c r="H117" s="24"/>
      <c r="I117" s="24"/>
      <c r="J117" s="24">
        <v>5</v>
      </c>
      <c r="K117" s="24">
        <v>4</v>
      </c>
      <c r="L117" s="24"/>
      <c r="M117" s="24"/>
      <c r="N117" s="24"/>
      <c r="O117" s="24">
        <v>1</v>
      </c>
      <c r="P117" s="24"/>
      <c r="Q117" s="24"/>
      <c r="R117" s="24"/>
      <c r="S117" s="24">
        <v>2</v>
      </c>
      <c r="T117" s="24"/>
      <c r="U117" s="24"/>
      <c r="V117" s="24">
        <v>2</v>
      </c>
      <c r="W117" s="24"/>
      <c r="X117" s="24"/>
      <c r="Y117" s="24">
        <v>15</v>
      </c>
      <c r="AB117" s="131"/>
      <c r="AC117" s="141"/>
      <c r="AD117" s="6" t="s">
        <v>43</v>
      </c>
      <c r="AE117" s="28">
        <f t="shared" si="49"/>
        <v>1</v>
      </c>
      <c r="AF117" s="28">
        <f t="shared" si="50"/>
        <v>5</v>
      </c>
      <c r="AG117" s="28">
        <f t="shared" si="51"/>
        <v>4</v>
      </c>
      <c r="AH117" s="28">
        <f t="shared" si="52"/>
        <v>2</v>
      </c>
      <c r="AI117" s="28">
        <f t="shared" si="53"/>
        <v>3</v>
      </c>
      <c r="AJ117" s="28">
        <f t="shared" si="54"/>
        <v>0</v>
      </c>
      <c r="AK117" s="28">
        <f t="shared" si="55"/>
        <v>15</v>
      </c>
    </row>
    <row r="118" spans="1:37">
      <c r="A118" s="131"/>
      <c r="B118" s="14" t="s">
        <v>59</v>
      </c>
      <c r="C118" s="14"/>
      <c r="D118" s="15">
        <v>3</v>
      </c>
      <c r="E118" s="15">
        <v>19</v>
      </c>
      <c r="F118" s="15">
        <v>3</v>
      </c>
      <c r="G118" s="15">
        <v>357</v>
      </c>
      <c r="H118" s="15">
        <v>327</v>
      </c>
      <c r="I118" s="15"/>
      <c r="J118" s="15">
        <v>265</v>
      </c>
      <c r="K118" s="15">
        <v>167</v>
      </c>
      <c r="L118" s="15"/>
      <c r="M118" s="15">
        <v>1</v>
      </c>
      <c r="N118" s="15">
        <v>14</v>
      </c>
      <c r="O118" s="15">
        <v>89</v>
      </c>
      <c r="P118" s="15"/>
      <c r="Q118" s="15">
        <v>4</v>
      </c>
      <c r="R118" s="15">
        <v>2</v>
      </c>
      <c r="S118" s="15">
        <v>167</v>
      </c>
      <c r="T118" s="15"/>
      <c r="U118" s="15">
        <v>16</v>
      </c>
      <c r="V118" s="15">
        <v>59</v>
      </c>
      <c r="W118" s="15"/>
      <c r="X118" s="15"/>
      <c r="Y118" s="15">
        <v>1493</v>
      </c>
      <c r="AB118" s="131"/>
      <c r="AC118" s="14" t="s">
        <v>59</v>
      </c>
      <c r="AD118" s="14"/>
      <c r="AE118" s="28">
        <f t="shared" si="49"/>
        <v>713</v>
      </c>
      <c r="AF118" s="28">
        <f t="shared" si="50"/>
        <v>265</v>
      </c>
      <c r="AG118" s="28">
        <f t="shared" si="51"/>
        <v>170</v>
      </c>
      <c r="AH118" s="28">
        <f t="shared" si="52"/>
        <v>167</v>
      </c>
      <c r="AI118" s="28">
        <f t="shared" si="53"/>
        <v>178</v>
      </c>
      <c r="AJ118" s="28">
        <f t="shared" si="54"/>
        <v>0</v>
      </c>
      <c r="AK118" s="28">
        <f t="shared" si="55"/>
        <v>1493</v>
      </c>
    </row>
    <row r="119" spans="1:37">
      <c r="A119" s="131" t="s">
        <v>60</v>
      </c>
      <c r="B119" s="141" t="s">
        <v>4</v>
      </c>
      <c r="C119" s="6" t="s">
        <v>12</v>
      </c>
      <c r="D119" s="24"/>
      <c r="E119" s="24"/>
      <c r="F119" s="24"/>
      <c r="G119" s="24"/>
      <c r="H119" s="24">
        <v>8</v>
      </c>
      <c r="I119" s="24"/>
      <c r="J119" s="24">
        <v>1</v>
      </c>
      <c r="K119" s="24">
        <v>2</v>
      </c>
      <c r="L119" s="24"/>
      <c r="M119" s="24"/>
      <c r="N119" s="24"/>
      <c r="O119" s="24"/>
      <c r="P119" s="24"/>
      <c r="Q119" s="24"/>
      <c r="R119" s="24"/>
      <c r="S119" s="24"/>
      <c r="T119" s="24"/>
      <c r="U119" s="24"/>
      <c r="V119" s="24"/>
      <c r="W119" s="24">
        <v>1</v>
      </c>
      <c r="X119" s="24"/>
      <c r="Y119" s="24">
        <v>12</v>
      </c>
      <c r="AB119" s="131" t="s">
        <v>60</v>
      </c>
      <c r="AC119" s="141" t="s">
        <v>4</v>
      </c>
      <c r="AD119" s="6" t="s">
        <v>12</v>
      </c>
      <c r="AE119" s="28">
        <f t="shared" si="49"/>
        <v>8</v>
      </c>
      <c r="AF119" s="28">
        <f t="shared" si="50"/>
        <v>1</v>
      </c>
      <c r="AG119" s="28">
        <f t="shared" si="51"/>
        <v>2</v>
      </c>
      <c r="AH119" s="28">
        <f t="shared" si="52"/>
        <v>0</v>
      </c>
      <c r="AI119" s="28">
        <f t="shared" si="53"/>
        <v>1</v>
      </c>
      <c r="AJ119" s="28">
        <f t="shared" si="54"/>
        <v>0</v>
      </c>
      <c r="AK119" s="28">
        <f t="shared" si="55"/>
        <v>12</v>
      </c>
    </row>
    <row r="120" spans="1:37">
      <c r="A120" s="131"/>
      <c r="B120" s="141"/>
      <c r="C120" s="6" t="s">
        <v>13</v>
      </c>
      <c r="D120" s="24"/>
      <c r="E120" s="24"/>
      <c r="F120" s="24"/>
      <c r="G120" s="24">
        <v>16</v>
      </c>
      <c r="H120" s="24"/>
      <c r="I120" s="24"/>
      <c r="J120" s="24">
        <v>7</v>
      </c>
      <c r="K120" s="24">
        <v>10</v>
      </c>
      <c r="L120" s="24"/>
      <c r="M120" s="24"/>
      <c r="N120" s="24"/>
      <c r="O120" s="24"/>
      <c r="P120" s="24"/>
      <c r="Q120" s="24"/>
      <c r="R120" s="24"/>
      <c r="S120" s="24"/>
      <c r="T120" s="24"/>
      <c r="U120" s="24"/>
      <c r="V120" s="24"/>
      <c r="W120" s="24"/>
      <c r="X120" s="24"/>
      <c r="Y120" s="24">
        <v>33</v>
      </c>
      <c r="AB120" s="131"/>
      <c r="AC120" s="141"/>
      <c r="AD120" s="6" t="s">
        <v>13</v>
      </c>
      <c r="AE120" s="28">
        <f t="shared" si="49"/>
        <v>16</v>
      </c>
      <c r="AF120" s="28">
        <f t="shared" si="50"/>
        <v>7</v>
      </c>
      <c r="AG120" s="28">
        <f t="shared" si="51"/>
        <v>10</v>
      </c>
      <c r="AH120" s="28">
        <f t="shared" si="52"/>
        <v>0</v>
      </c>
      <c r="AI120" s="28">
        <f t="shared" si="53"/>
        <v>0</v>
      </c>
      <c r="AJ120" s="28">
        <f t="shared" si="54"/>
        <v>0</v>
      </c>
      <c r="AK120" s="28">
        <f t="shared" si="55"/>
        <v>33</v>
      </c>
    </row>
    <row r="121" spans="1:37">
      <c r="A121" s="131"/>
      <c r="B121" s="141"/>
      <c r="C121" s="6" t="s">
        <v>15</v>
      </c>
      <c r="D121" s="24"/>
      <c r="E121" s="24">
        <v>5</v>
      </c>
      <c r="F121" s="24">
        <v>1</v>
      </c>
      <c r="G121" s="24">
        <v>118</v>
      </c>
      <c r="H121" s="24">
        <v>63</v>
      </c>
      <c r="I121" s="24"/>
      <c r="J121" s="24">
        <v>23</v>
      </c>
      <c r="K121" s="24">
        <v>68</v>
      </c>
      <c r="L121" s="24"/>
      <c r="M121" s="24"/>
      <c r="N121" s="24">
        <v>1</v>
      </c>
      <c r="O121" s="24">
        <v>3</v>
      </c>
      <c r="P121" s="24"/>
      <c r="Q121" s="24"/>
      <c r="R121" s="24">
        <v>3</v>
      </c>
      <c r="S121" s="24">
        <v>75</v>
      </c>
      <c r="T121" s="24"/>
      <c r="U121" s="24">
        <v>1</v>
      </c>
      <c r="V121" s="24">
        <v>8</v>
      </c>
      <c r="W121" s="24"/>
      <c r="X121" s="24"/>
      <c r="Y121" s="24">
        <v>369</v>
      </c>
      <c r="AB121" s="131"/>
      <c r="AC121" s="141"/>
      <c r="AD121" s="6" t="s">
        <v>15</v>
      </c>
      <c r="AE121" s="28">
        <f t="shared" si="49"/>
        <v>187</v>
      </c>
      <c r="AF121" s="28">
        <f t="shared" si="50"/>
        <v>23</v>
      </c>
      <c r="AG121" s="28">
        <f t="shared" si="51"/>
        <v>71</v>
      </c>
      <c r="AH121" s="28">
        <f t="shared" si="52"/>
        <v>75</v>
      </c>
      <c r="AI121" s="28">
        <f t="shared" si="53"/>
        <v>13</v>
      </c>
      <c r="AJ121" s="28">
        <f t="shared" si="54"/>
        <v>0</v>
      </c>
      <c r="AK121" s="28">
        <f t="shared" si="55"/>
        <v>369</v>
      </c>
    </row>
    <row r="122" spans="1:37">
      <c r="A122" s="131"/>
      <c r="B122" s="141"/>
      <c r="C122" s="6" t="s">
        <v>16</v>
      </c>
      <c r="D122" s="24"/>
      <c r="E122" s="24">
        <v>1</v>
      </c>
      <c r="F122" s="24"/>
      <c r="G122" s="24">
        <v>15</v>
      </c>
      <c r="H122" s="24">
        <v>12</v>
      </c>
      <c r="I122" s="24"/>
      <c r="J122" s="24">
        <v>6</v>
      </c>
      <c r="K122" s="24">
        <v>3</v>
      </c>
      <c r="L122" s="24"/>
      <c r="M122" s="24"/>
      <c r="N122" s="24">
        <v>1</v>
      </c>
      <c r="O122" s="24">
        <v>3</v>
      </c>
      <c r="P122" s="24"/>
      <c r="Q122" s="24"/>
      <c r="R122" s="24"/>
      <c r="S122" s="24">
        <v>6</v>
      </c>
      <c r="T122" s="24"/>
      <c r="U122" s="24"/>
      <c r="V122" s="24">
        <v>3</v>
      </c>
      <c r="W122" s="24"/>
      <c r="X122" s="24"/>
      <c r="Y122" s="24">
        <v>50</v>
      </c>
      <c r="AB122" s="131"/>
      <c r="AC122" s="141"/>
      <c r="AD122" s="6" t="s">
        <v>16</v>
      </c>
      <c r="AE122" s="28">
        <f t="shared" si="49"/>
        <v>28</v>
      </c>
      <c r="AF122" s="28">
        <f t="shared" si="50"/>
        <v>6</v>
      </c>
      <c r="AG122" s="28">
        <f t="shared" si="51"/>
        <v>3</v>
      </c>
      <c r="AH122" s="28">
        <f t="shared" si="52"/>
        <v>6</v>
      </c>
      <c r="AI122" s="28">
        <f t="shared" si="53"/>
        <v>7</v>
      </c>
      <c r="AJ122" s="28">
        <f t="shared" si="54"/>
        <v>0</v>
      </c>
      <c r="AK122" s="28">
        <f t="shared" si="55"/>
        <v>50</v>
      </c>
    </row>
    <row r="123" spans="1:37">
      <c r="A123" s="131"/>
      <c r="B123" s="141"/>
      <c r="C123" s="6" t="s">
        <v>18</v>
      </c>
      <c r="D123" s="24"/>
      <c r="E123" s="24"/>
      <c r="F123" s="24"/>
      <c r="G123" s="24">
        <v>3</v>
      </c>
      <c r="H123" s="24"/>
      <c r="I123" s="24"/>
      <c r="J123" s="24"/>
      <c r="K123" s="24">
        <v>23</v>
      </c>
      <c r="L123" s="24"/>
      <c r="M123" s="24"/>
      <c r="N123" s="24"/>
      <c r="O123" s="24"/>
      <c r="P123" s="24"/>
      <c r="Q123" s="24"/>
      <c r="R123" s="24"/>
      <c r="S123" s="24">
        <v>14</v>
      </c>
      <c r="T123" s="24"/>
      <c r="U123" s="24"/>
      <c r="V123" s="24"/>
      <c r="W123" s="24"/>
      <c r="X123" s="24"/>
      <c r="Y123" s="24">
        <v>40</v>
      </c>
      <c r="AB123" s="131"/>
      <c r="AC123" s="141"/>
      <c r="AD123" s="6" t="s">
        <v>18</v>
      </c>
      <c r="AE123" s="28">
        <f t="shared" si="49"/>
        <v>3</v>
      </c>
      <c r="AF123" s="28">
        <f t="shared" si="50"/>
        <v>0</v>
      </c>
      <c r="AG123" s="28">
        <f t="shared" si="51"/>
        <v>23</v>
      </c>
      <c r="AH123" s="28">
        <f t="shared" si="52"/>
        <v>14</v>
      </c>
      <c r="AI123" s="28">
        <f t="shared" si="53"/>
        <v>0</v>
      </c>
      <c r="AJ123" s="28">
        <f t="shared" si="54"/>
        <v>0</v>
      </c>
      <c r="AK123" s="28">
        <f t="shared" si="55"/>
        <v>40</v>
      </c>
    </row>
    <row r="124" spans="1:37">
      <c r="A124" s="131"/>
      <c r="B124" s="141"/>
      <c r="C124" s="6" t="s">
        <v>19</v>
      </c>
      <c r="D124" s="24"/>
      <c r="E124" s="24"/>
      <c r="F124" s="24"/>
      <c r="G124" s="24">
        <v>7</v>
      </c>
      <c r="H124" s="24">
        <v>2</v>
      </c>
      <c r="I124" s="24"/>
      <c r="J124" s="24">
        <v>2</v>
      </c>
      <c r="K124" s="24">
        <v>5</v>
      </c>
      <c r="L124" s="24"/>
      <c r="M124" s="24"/>
      <c r="N124" s="24"/>
      <c r="O124" s="24"/>
      <c r="P124" s="24"/>
      <c r="Q124" s="24"/>
      <c r="R124" s="24"/>
      <c r="S124" s="24">
        <v>1</v>
      </c>
      <c r="T124" s="24"/>
      <c r="U124" s="24"/>
      <c r="V124" s="24">
        <v>1</v>
      </c>
      <c r="W124" s="24"/>
      <c r="X124" s="24"/>
      <c r="Y124" s="24">
        <v>18</v>
      </c>
      <c r="AB124" s="131"/>
      <c r="AC124" s="141"/>
      <c r="AD124" s="6" t="s">
        <v>19</v>
      </c>
      <c r="AE124" s="28">
        <f t="shared" si="49"/>
        <v>9</v>
      </c>
      <c r="AF124" s="28">
        <f t="shared" si="50"/>
        <v>2</v>
      </c>
      <c r="AG124" s="28">
        <f t="shared" si="51"/>
        <v>5</v>
      </c>
      <c r="AH124" s="28">
        <f t="shared" si="52"/>
        <v>1</v>
      </c>
      <c r="AI124" s="28">
        <f t="shared" si="53"/>
        <v>1</v>
      </c>
      <c r="AJ124" s="28">
        <f t="shared" si="54"/>
        <v>0</v>
      </c>
      <c r="AK124" s="28">
        <f t="shared" si="55"/>
        <v>18</v>
      </c>
    </row>
    <row r="125" spans="1:37">
      <c r="A125" s="131"/>
      <c r="B125" s="141"/>
      <c r="C125" s="6" t="s">
        <v>23</v>
      </c>
      <c r="D125" s="24"/>
      <c r="E125" s="24"/>
      <c r="F125" s="24"/>
      <c r="G125" s="24">
        <v>3</v>
      </c>
      <c r="H125" s="24">
        <v>1</v>
      </c>
      <c r="I125" s="24"/>
      <c r="J125" s="24">
        <v>1</v>
      </c>
      <c r="K125" s="24">
        <v>5</v>
      </c>
      <c r="L125" s="24"/>
      <c r="M125" s="24"/>
      <c r="N125" s="24"/>
      <c r="O125" s="24"/>
      <c r="P125" s="24"/>
      <c r="Q125" s="24"/>
      <c r="R125" s="24"/>
      <c r="S125" s="24">
        <v>1</v>
      </c>
      <c r="T125" s="24"/>
      <c r="U125" s="24"/>
      <c r="V125" s="24"/>
      <c r="W125" s="24"/>
      <c r="X125" s="24"/>
      <c r="Y125" s="24">
        <v>11</v>
      </c>
      <c r="AB125" s="131"/>
      <c r="AC125" s="141"/>
      <c r="AD125" s="6" t="s">
        <v>23</v>
      </c>
      <c r="AE125" s="28">
        <f t="shared" si="49"/>
        <v>4</v>
      </c>
      <c r="AF125" s="28">
        <f t="shared" si="50"/>
        <v>1</v>
      </c>
      <c r="AG125" s="28">
        <f t="shared" si="51"/>
        <v>5</v>
      </c>
      <c r="AH125" s="28">
        <f t="shared" si="52"/>
        <v>1</v>
      </c>
      <c r="AI125" s="28">
        <f t="shared" si="53"/>
        <v>0</v>
      </c>
      <c r="AJ125" s="28">
        <f t="shared" si="54"/>
        <v>0</v>
      </c>
      <c r="AK125" s="28">
        <f t="shared" si="55"/>
        <v>11</v>
      </c>
    </row>
    <row r="126" spans="1:37">
      <c r="A126" s="131"/>
      <c r="B126" s="141"/>
      <c r="C126" s="6" t="s">
        <v>20</v>
      </c>
      <c r="D126" s="24"/>
      <c r="E126" s="24"/>
      <c r="F126" s="24"/>
      <c r="G126" s="24">
        <v>17</v>
      </c>
      <c r="H126" s="24"/>
      <c r="I126" s="24"/>
      <c r="J126" s="24">
        <v>4</v>
      </c>
      <c r="K126" s="24"/>
      <c r="L126" s="24">
        <v>2</v>
      </c>
      <c r="M126" s="24"/>
      <c r="N126" s="24"/>
      <c r="O126" s="24"/>
      <c r="P126" s="24"/>
      <c r="Q126" s="24"/>
      <c r="R126" s="24"/>
      <c r="S126" s="24">
        <v>4</v>
      </c>
      <c r="T126" s="24"/>
      <c r="U126" s="24">
        <v>2</v>
      </c>
      <c r="V126" s="24"/>
      <c r="W126" s="24"/>
      <c r="X126" s="24"/>
      <c r="Y126" s="24">
        <v>29</v>
      </c>
      <c r="AB126" s="131"/>
      <c r="AC126" s="141"/>
      <c r="AD126" s="6" t="s">
        <v>20</v>
      </c>
      <c r="AE126" s="28">
        <f t="shared" si="49"/>
        <v>17</v>
      </c>
      <c r="AF126" s="28">
        <f t="shared" si="50"/>
        <v>4</v>
      </c>
      <c r="AG126" s="28">
        <f t="shared" si="51"/>
        <v>2</v>
      </c>
      <c r="AH126" s="28">
        <f t="shared" si="52"/>
        <v>4</v>
      </c>
      <c r="AI126" s="28">
        <f t="shared" si="53"/>
        <v>2</v>
      </c>
      <c r="AJ126" s="28">
        <f t="shared" si="54"/>
        <v>0</v>
      </c>
      <c r="AK126" s="28">
        <f t="shared" si="55"/>
        <v>29</v>
      </c>
    </row>
    <row r="127" spans="1:37">
      <c r="A127" s="131"/>
      <c r="B127" s="141"/>
      <c r="C127" s="6" t="s">
        <v>21</v>
      </c>
      <c r="D127" s="24"/>
      <c r="E127" s="24"/>
      <c r="F127" s="24"/>
      <c r="G127" s="24">
        <v>20</v>
      </c>
      <c r="H127" s="24"/>
      <c r="I127" s="24"/>
      <c r="J127" s="24">
        <v>4</v>
      </c>
      <c r="K127" s="24">
        <v>11</v>
      </c>
      <c r="L127" s="24"/>
      <c r="M127" s="24"/>
      <c r="N127" s="24"/>
      <c r="O127" s="24">
        <v>2</v>
      </c>
      <c r="P127" s="24"/>
      <c r="Q127" s="24"/>
      <c r="R127" s="24"/>
      <c r="S127" s="24">
        <v>7</v>
      </c>
      <c r="T127" s="24"/>
      <c r="U127" s="24"/>
      <c r="V127" s="24">
        <v>2</v>
      </c>
      <c r="W127" s="24"/>
      <c r="X127" s="24"/>
      <c r="Y127" s="24">
        <v>46</v>
      </c>
      <c r="AB127" s="131"/>
      <c r="AC127" s="141"/>
      <c r="AD127" s="6" t="s">
        <v>21</v>
      </c>
      <c r="AE127" s="28">
        <f t="shared" si="49"/>
        <v>20</v>
      </c>
      <c r="AF127" s="28">
        <f t="shared" si="50"/>
        <v>4</v>
      </c>
      <c r="AG127" s="28">
        <f t="shared" si="51"/>
        <v>11</v>
      </c>
      <c r="AH127" s="28">
        <f t="shared" si="52"/>
        <v>7</v>
      </c>
      <c r="AI127" s="28">
        <f t="shared" si="53"/>
        <v>4</v>
      </c>
      <c r="AJ127" s="28">
        <f t="shared" si="54"/>
        <v>0</v>
      </c>
      <c r="AK127" s="28">
        <f t="shared" si="55"/>
        <v>46</v>
      </c>
    </row>
    <row r="128" spans="1:37">
      <c r="A128" s="131"/>
      <c r="B128" s="18" t="s">
        <v>24</v>
      </c>
      <c r="C128" s="6" t="s">
        <v>25</v>
      </c>
      <c r="D128" s="24"/>
      <c r="E128" s="24"/>
      <c r="F128" s="24"/>
      <c r="G128" s="24">
        <v>1</v>
      </c>
      <c r="H128" s="24"/>
      <c r="I128" s="24"/>
      <c r="J128" s="24"/>
      <c r="K128" s="24"/>
      <c r="L128" s="24"/>
      <c r="M128" s="24"/>
      <c r="N128" s="24"/>
      <c r="O128" s="24"/>
      <c r="P128" s="24"/>
      <c r="Q128" s="24"/>
      <c r="R128" s="24"/>
      <c r="S128" s="24"/>
      <c r="T128" s="24"/>
      <c r="U128" s="24"/>
      <c r="V128" s="24"/>
      <c r="W128" s="24"/>
      <c r="X128" s="24"/>
      <c r="Y128" s="24">
        <v>1</v>
      </c>
      <c r="AB128" s="131"/>
      <c r="AC128" s="18" t="s">
        <v>24</v>
      </c>
      <c r="AD128" s="6" t="s">
        <v>25</v>
      </c>
      <c r="AE128" s="28">
        <f t="shared" si="49"/>
        <v>1</v>
      </c>
      <c r="AF128" s="28">
        <f t="shared" si="50"/>
        <v>0</v>
      </c>
      <c r="AG128" s="28">
        <f t="shared" si="51"/>
        <v>0</v>
      </c>
      <c r="AH128" s="28">
        <f t="shared" si="52"/>
        <v>0</v>
      </c>
      <c r="AI128" s="28">
        <f t="shared" si="53"/>
        <v>0</v>
      </c>
      <c r="AJ128" s="28">
        <f t="shared" si="54"/>
        <v>0</v>
      </c>
      <c r="AK128" s="28">
        <f t="shared" si="55"/>
        <v>1</v>
      </c>
    </row>
    <row r="129" spans="1:37">
      <c r="A129" s="131"/>
      <c r="B129" s="141" t="s">
        <v>31</v>
      </c>
      <c r="C129" s="6" t="s">
        <v>38</v>
      </c>
      <c r="D129" s="24"/>
      <c r="E129" s="24"/>
      <c r="F129" s="24"/>
      <c r="G129" s="24">
        <v>4</v>
      </c>
      <c r="H129" s="24"/>
      <c r="I129" s="24"/>
      <c r="J129" s="24"/>
      <c r="K129" s="24"/>
      <c r="L129" s="24"/>
      <c r="M129" s="24"/>
      <c r="N129" s="24">
        <v>26</v>
      </c>
      <c r="O129" s="24"/>
      <c r="P129" s="24"/>
      <c r="Q129" s="24"/>
      <c r="R129" s="24"/>
      <c r="S129" s="24">
        <v>43</v>
      </c>
      <c r="T129" s="24"/>
      <c r="U129" s="24">
        <v>23</v>
      </c>
      <c r="V129" s="24">
        <v>12</v>
      </c>
      <c r="W129" s="24"/>
      <c r="X129" s="24"/>
      <c r="Y129" s="24">
        <v>108</v>
      </c>
      <c r="AB129" s="131"/>
      <c r="AC129" s="141" t="s">
        <v>31</v>
      </c>
      <c r="AD129" s="6" t="s">
        <v>38</v>
      </c>
      <c r="AE129" s="28">
        <f t="shared" si="49"/>
        <v>4</v>
      </c>
      <c r="AF129" s="28">
        <f t="shared" si="50"/>
        <v>0</v>
      </c>
      <c r="AG129" s="28">
        <f t="shared" si="51"/>
        <v>0</v>
      </c>
      <c r="AH129" s="28">
        <f t="shared" si="52"/>
        <v>43</v>
      </c>
      <c r="AI129" s="28">
        <f t="shared" si="53"/>
        <v>61</v>
      </c>
      <c r="AJ129" s="28">
        <f t="shared" si="54"/>
        <v>0</v>
      </c>
      <c r="AK129" s="28">
        <f t="shared" si="55"/>
        <v>108</v>
      </c>
    </row>
    <row r="130" spans="1:37">
      <c r="A130" s="131"/>
      <c r="B130" s="141"/>
      <c r="C130" s="6" t="s">
        <v>39</v>
      </c>
      <c r="D130" s="24"/>
      <c r="E130" s="24">
        <v>1</v>
      </c>
      <c r="F130" s="24"/>
      <c r="G130" s="24">
        <v>13</v>
      </c>
      <c r="H130" s="24">
        <v>8</v>
      </c>
      <c r="I130" s="24"/>
      <c r="J130" s="24"/>
      <c r="K130" s="24"/>
      <c r="L130" s="24"/>
      <c r="M130" s="24"/>
      <c r="N130" s="24"/>
      <c r="O130" s="24"/>
      <c r="P130" s="24"/>
      <c r="Q130" s="24"/>
      <c r="R130" s="24"/>
      <c r="S130" s="24"/>
      <c r="T130" s="24"/>
      <c r="U130" s="24"/>
      <c r="V130" s="24"/>
      <c r="W130" s="24"/>
      <c r="X130" s="24"/>
      <c r="Y130" s="24">
        <v>22</v>
      </c>
      <c r="AB130" s="131"/>
      <c r="AC130" s="141"/>
      <c r="AD130" s="6" t="s">
        <v>39</v>
      </c>
      <c r="AE130" s="28">
        <f t="shared" si="49"/>
        <v>22</v>
      </c>
      <c r="AF130" s="28">
        <f t="shared" si="50"/>
        <v>0</v>
      </c>
      <c r="AG130" s="28">
        <f t="shared" si="51"/>
        <v>0</v>
      </c>
      <c r="AH130" s="28">
        <f t="shared" si="52"/>
        <v>0</v>
      </c>
      <c r="AI130" s="28">
        <f t="shared" si="53"/>
        <v>0</v>
      </c>
      <c r="AJ130" s="28">
        <f t="shared" si="54"/>
        <v>0</v>
      </c>
      <c r="AK130" s="28">
        <f t="shared" si="55"/>
        <v>22</v>
      </c>
    </row>
    <row r="131" spans="1:37">
      <c r="A131" s="131"/>
      <c r="B131" s="141" t="s">
        <v>41</v>
      </c>
      <c r="C131" s="6" t="s">
        <v>42</v>
      </c>
      <c r="D131" s="24"/>
      <c r="E131" s="24"/>
      <c r="F131" s="24"/>
      <c r="G131" s="24">
        <v>3</v>
      </c>
      <c r="H131" s="24">
        <v>4</v>
      </c>
      <c r="I131" s="24"/>
      <c r="J131" s="24">
        <v>4</v>
      </c>
      <c r="K131" s="24"/>
      <c r="L131" s="24"/>
      <c r="M131" s="24"/>
      <c r="N131" s="24"/>
      <c r="O131" s="24"/>
      <c r="P131" s="24"/>
      <c r="Q131" s="24"/>
      <c r="R131" s="24"/>
      <c r="S131" s="24">
        <v>2</v>
      </c>
      <c r="T131" s="24"/>
      <c r="U131" s="24"/>
      <c r="V131" s="24"/>
      <c r="W131" s="24"/>
      <c r="X131" s="24"/>
      <c r="Y131" s="24">
        <v>13</v>
      </c>
      <c r="AB131" s="131"/>
      <c r="AC131" s="141" t="s">
        <v>41</v>
      </c>
      <c r="AD131" s="6" t="s">
        <v>42</v>
      </c>
      <c r="AE131" s="28">
        <f t="shared" si="49"/>
        <v>7</v>
      </c>
      <c r="AF131" s="28">
        <f t="shared" si="50"/>
        <v>4</v>
      </c>
      <c r="AG131" s="28">
        <f t="shared" si="51"/>
        <v>0</v>
      </c>
      <c r="AH131" s="28">
        <f t="shared" si="52"/>
        <v>2</v>
      </c>
      <c r="AI131" s="28">
        <f t="shared" si="53"/>
        <v>0</v>
      </c>
      <c r="AJ131" s="28">
        <f t="shared" si="54"/>
        <v>0</v>
      </c>
      <c r="AK131" s="28">
        <f t="shared" si="55"/>
        <v>13</v>
      </c>
    </row>
    <row r="132" spans="1:37">
      <c r="A132" s="131"/>
      <c r="B132" s="141"/>
      <c r="C132" s="6" t="s">
        <v>43</v>
      </c>
      <c r="D132" s="24"/>
      <c r="E132" s="24"/>
      <c r="F132" s="24"/>
      <c r="G132" s="24">
        <v>4</v>
      </c>
      <c r="H132" s="24">
        <v>9</v>
      </c>
      <c r="I132" s="24"/>
      <c r="J132" s="24">
        <v>5</v>
      </c>
      <c r="K132" s="24">
        <v>2</v>
      </c>
      <c r="L132" s="24"/>
      <c r="M132" s="24"/>
      <c r="N132" s="24"/>
      <c r="O132" s="24">
        <v>1</v>
      </c>
      <c r="P132" s="24"/>
      <c r="Q132" s="24"/>
      <c r="R132" s="24"/>
      <c r="S132" s="24">
        <v>3</v>
      </c>
      <c r="T132" s="24"/>
      <c r="U132" s="24"/>
      <c r="V132" s="24">
        <v>1</v>
      </c>
      <c r="W132" s="24"/>
      <c r="X132" s="24"/>
      <c r="Y132" s="24">
        <v>25</v>
      </c>
      <c r="AB132" s="131"/>
      <c r="AC132" s="141"/>
      <c r="AD132" s="6" t="s">
        <v>43</v>
      </c>
      <c r="AE132" s="28">
        <f t="shared" si="49"/>
        <v>13</v>
      </c>
      <c r="AF132" s="28">
        <f t="shared" si="50"/>
        <v>5</v>
      </c>
      <c r="AG132" s="28">
        <f t="shared" si="51"/>
        <v>2</v>
      </c>
      <c r="AH132" s="28">
        <f t="shared" si="52"/>
        <v>3</v>
      </c>
      <c r="AI132" s="28">
        <f t="shared" si="53"/>
        <v>2</v>
      </c>
      <c r="AJ132" s="28">
        <f t="shared" si="54"/>
        <v>0</v>
      </c>
      <c r="AK132" s="28">
        <f t="shared" si="55"/>
        <v>25</v>
      </c>
    </row>
    <row r="133" spans="1:37">
      <c r="A133" s="131"/>
      <c r="B133" s="14" t="s">
        <v>61</v>
      </c>
      <c r="C133" s="14"/>
      <c r="D133" s="15"/>
      <c r="E133" s="15">
        <v>7</v>
      </c>
      <c r="F133" s="15">
        <v>1</v>
      </c>
      <c r="G133" s="15">
        <v>224</v>
      </c>
      <c r="H133" s="15">
        <v>107</v>
      </c>
      <c r="I133" s="15"/>
      <c r="J133" s="15">
        <v>57</v>
      </c>
      <c r="K133" s="15">
        <v>129</v>
      </c>
      <c r="L133" s="15">
        <v>2</v>
      </c>
      <c r="M133" s="15"/>
      <c r="N133" s="15">
        <v>28</v>
      </c>
      <c r="O133" s="15">
        <v>9</v>
      </c>
      <c r="P133" s="15"/>
      <c r="Q133" s="15"/>
      <c r="R133" s="15">
        <v>3</v>
      </c>
      <c r="S133" s="15">
        <v>156</v>
      </c>
      <c r="T133" s="15"/>
      <c r="U133" s="15">
        <v>26</v>
      </c>
      <c r="V133" s="15">
        <v>27</v>
      </c>
      <c r="W133" s="15">
        <v>1</v>
      </c>
      <c r="X133" s="15"/>
      <c r="Y133" s="15">
        <v>777</v>
      </c>
      <c r="AB133" s="131"/>
      <c r="AC133" s="14" t="s">
        <v>61</v>
      </c>
      <c r="AD133" s="14"/>
      <c r="AE133" s="28">
        <f t="shared" si="49"/>
        <v>339</v>
      </c>
      <c r="AF133" s="28">
        <f t="shared" si="50"/>
        <v>57</v>
      </c>
      <c r="AG133" s="28">
        <f t="shared" si="51"/>
        <v>134</v>
      </c>
      <c r="AH133" s="28">
        <f t="shared" si="52"/>
        <v>156</v>
      </c>
      <c r="AI133" s="28">
        <f t="shared" si="53"/>
        <v>91</v>
      </c>
      <c r="AJ133" s="28">
        <f t="shared" si="54"/>
        <v>0</v>
      </c>
      <c r="AK133" s="28">
        <f t="shared" si="55"/>
        <v>777</v>
      </c>
    </row>
    <row r="134" spans="1:37">
      <c r="A134" s="131" t="s">
        <v>62</v>
      </c>
      <c r="B134" s="141" t="s">
        <v>4</v>
      </c>
      <c r="C134" s="6" t="s">
        <v>7</v>
      </c>
      <c r="D134" s="24"/>
      <c r="E134" s="24"/>
      <c r="F134" s="24"/>
      <c r="G134" s="24">
        <v>5</v>
      </c>
      <c r="H134" s="24">
        <v>10</v>
      </c>
      <c r="I134" s="24"/>
      <c r="J134" s="24">
        <v>10</v>
      </c>
      <c r="K134" s="24">
        <v>6</v>
      </c>
      <c r="L134" s="24"/>
      <c r="M134" s="24"/>
      <c r="N134" s="24"/>
      <c r="O134" s="24"/>
      <c r="P134" s="24"/>
      <c r="Q134" s="24"/>
      <c r="R134" s="24"/>
      <c r="S134" s="24">
        <v>3</v>
      </c>
      <c r="T134" s="24"/>
      <c r="U134" s="24">
        <v>1</v>
      </c>
      <c r="V134" s="24"/>
      <c r="W134" s="24"/>
      <c r="X134" s="24"/>
      <c r="Y134" s="24">
        <v>35</v>
      </c>
      <c r="AB134" s="131" t="s">
        <v>62</v>
      </c>
      <c r="AC134" s="141" t="s">
        <v>4</v>
      </c>
      <c r="AD134" s="6" t="s">
        <v>7</v>
      </c>
      <c r="AE134" s="28">
        <f t="shared" si="49"/>
        <v>15</v>
      </c>
      <c r="AF134" s="28">
        <f t="shared" si="50"/>
        <v>10</v>
      </c>
      <c r="AG134" s="28">
        <f t="shared" si="51"/>
        <v>6</v>
      </c>
      <c r="AH134" s="28">
        <f t="shared" si="52"/>
        <v>3</v>
      </c>
      <c r="AI134" s="28">
        <f t="shared" si="53"/>
        <v>1</v>
      </c>
      <c r="AJ134" s="28">
        <f t="shared" si="54"/>
        <v>0</v>
      </c>
      <c r="AK134" s="28">
        <f t="shared" si="55"/>
        <v>35</v>
      </c>
    </row>
    <row r="135" spans="1:37">
      <c r="A135" s="131"/>
      <c r="B135" s="141"/>
      <c r="C135" s="6" t="s">
        <v>12</v>
      </c>
      <c r="D135" s="24"/>
      <c r="E135" s="24"/>
      <c r="F135" s="24"/>
      <c r="G135" s="24">
        <v>5</v>
      </c>
      <c r="H135" s="24">
        <v>30</v>
      </c>
      <c r="I135" s="24"/>
      <c r="J135" s="24">
        <v>1</v>
      </c>
      <c r="K135" s="24"/>
      <c r="L135" s="24"/>
      <c r="M135" s="24"/>
      <c r="N135" s="24"/>
      <c r="O135" s="24">
        <v>1</v>
      </c>
      <c r="P135" s="24"/>
      <c r="Q135" s="24"/>
      <c r="R135" s="24"/>
      <c r="S135" s="24"/>
      <c r="T135" s="24"/>
      <c r="U135" s="24"/>
      <c r="V135" s="24">
        <v>1</v>
      </c>
      <c r="W135" s="24"/>
      <c r="X135" s="24"/>
      <c r="Y135" s="24">
        <v>38</v>
      </c>
      <c r="AB135" s="131"/>
      <c r="AC135" s="141"/>
      <c r="AD135" s="6" t="s">
        <v>12</v>
      </c>
      <c r="AE135" s="28">
        <f t="shared" si="49"/>
        <v>35</v>
      </c>
      <c r="AF135" s="28">
        <f t="shared" si="50"/>
        <v>1</v>
      </c>
      <c r="AG135" s="28">
        <f t="shared" si="51"/>
        <v>0</v>
      </c>
      <c r="AH135" s="28">
        <f t="shared" si="52"/>
        <v>0</v>
      </c>
      <c r="AI135" s="28">
        <f t="shared" si="53"/>
        <v>2</v>
      </c>
      <c r="AJ135" s="28">
        <f t="shared" si="54"/>
        <v>0</v>
      </c>
      <c r="AK135" s="28">
        <f t="shared" si="55"/>
        <v>38</v>
      </c>
    </row>
    <row r="136" spans="1:37">
      <c r="A136" s="131"/>
      <c r="B136" s="141"/>
      <c r="C136" s="6" t="s">
        <v>14</v>
      </c>
      <c r="D136" s="24"/>
      <c r="E136" s="24"/>
      <c r="F136" s="24"/>
      <c r="G136" s="24">
        <v>15</v>
      </c>
      <c r="H136" s="24"/>
      <c r="I136" s="24"/>
      <c r="J136" s="24"/>
      <c r="K136" s="24">
        <v>3</v>
      </c>
      <c r="L136" s="24"/>
      <c r="M136" s="24"/>
      <c r="N136" s="24"/>
      <c r="O136" s="24"/>
      <c r="P136" s="24"/>
      <c r="Q136" s="24"/>
      <c r="R136" s="24"/>
      <c r="S136" s="24"/>
      <c r="T136" s="24"/>
      <c r="U136" s="24"/>
      <c r="V136" s="24"/>
      <c r="W136" s="24"/>
      <c r="X136" s="24"/>
      <c r="Y136" s="24">
        <v>18</v>
      </c>
      <c r="AB136" s="131"/>
      <c r="AC136" s="141"/>
      <c r="AD136" s="6" t="s">
        <v>14</v>
      </c>
      <c r="AE136" s="28">
        <f t="shared" si="49"/>
        <v>15</v>
      </c>
      <c r="AF136" s="28">
        <f t="shared" si="50"/>
        <v>0</v>
      </c>
      <c r="AG136" s="28">
        <f t="shared" si="51"/>
        <v>3</v>
      </c>
      <c r="AH136" s="28">
        <f t="shared" si="52"/>
        <v>0</v>
      </c>
      <c r="AI136" s="28">
        <f t="shared" si="53"/>
        <v>0</v>
      </c>
      <c r="AJ136" s="28">
        <f t="shared" si="54"/>
        <v>0</v>
      </c>
      <c r="AK136" s="28">
        <f t="shared" si="55"/>
        <v>18</v>
      </c>
    </row>
    <row r="137" spans="1:37">
      <c r="A137" s="131"/>
      <c r="B137" s="141"/>
      <c r="C137" s="6" t="s">
        <v>15</v>
      </c>
      <c r="D137" s="24"/>
      <c r="E137" s="24">
        <v>4</v>
      </c>
      <c r="F137" s="24">
        <v>2</v>
      </c>
      <c r="G137" s="24">
        <v>124</v>
      </c>
      <c r="H137" s="24">
        <v>84</v>
      </c>
      <c r="I137" s="24"/>
      <c r="J137" s="24">
        <v>87</v>
      </c>
      <c r="K137" s="24">
        <v>54</v>
      </c>
      <c r="L137" s="24"/>
      <c r="M137" s="24"/>
      <c r="N137" s="24">
        <v>18</v>
      </c>
      <c r="O137" s="24">
        <v>17</v>
      </c>
      <c r="P137" s="24"/>
      <c r="Q137" s="24"/>
      <c r="R137" s="24"/>
      <c r="S137" s="24">
        <v>84</v>
      </c>
      <c r="T137" s="24"/>
      <c r="U137" s="24">
        <v>8</v>
      </c>
      <c r="V137" s="24">
        <v>47</v>
      </c>
      <c r="W137" s="24"/>
      <c r="X137" s="24"/>
      <c r="Y137" s="24">
        <v>529</v>
      </c>
      <c r="AB137" s="131"/>
      <c r="AC137" s="141"/>
      <c r="AD137" s="6" t="s">
        <v>15</v>
      </c>
      <c r="AE137" s="28">
        <f t="shared" si="49"/>
        <v>214</v>
      </c>
      <c r="AF137" s="28">
        <f t="shared" si="50"/>
        <v>87</v>
      </c>
      <c r="AG137" s="28">
        <f t="shared" si="51"/>
        <v>54</v>
      </c>
      <c r="AH137" s="28">
        <f t="shared" si="52"/>
        <v>84</v>
      </c>
      <c r="AI137" s="28">
        <f t="shared" si="53"/>
        <v>90</v>
      </c>
      <c r="AJ137" s="28">
        <f t="shared" si="54"/>
        <v>0</v>
      </c>
      <c r="AK137" s="28">
        <f t="shared" si="55"/>
        <v>529</v>
      </c>
    </row>
    <row r="138" spans="1:37">
      <c r="A138" s="131"/>
      <c r="B138" s="141"/>
      <c r="C138" s="6" t="s">
        <v>16</v>
      </c>
      <c r="D138" s="24"/>
      <c r="E138" s="24">
        <v>3</v>
      </c>
      <c r="F138" s="24"/>
      <c r="G138" s="24">
        <v>34</v>
      </c>
      <c r="H138" s="24">
        <v>29</v>
      </c>
      <c r="I138" s="24"/>
      <c r="J138" s="24">
        <v>30</v>
      </c>
      <c r="K138" s="24">
        <v>24</v>
      </c>
      <c r="L138" s="24"/>
      <c r="M138" s="24"/>
      <c r="N138" s="24"/>
      <c r="O138" s="24">
        <v>3</v>
      </c>
      <c r="P138" s="24"/>
      <c r="Q138" s="24"/>
      <c r="R138" s="24"/>
      <c r="S138" s="24">
        <v>17</v>
      </c>
      <c r="T138" s="24"/>
      <c r="U138" s="24">
        <v>2</v>
      </c>
      <c r="V138" s="24">
        <v>6</v>
      </c>
      <c r="W138" s="24"/>
      <c r="X138" s="24"/>
      <c r="Y138" s="24">
        <v>148</v>
      </c>
      <c r="AB138" s="131"/>
      <c r="AC138" s="141"/>
      <c r="AD138" s="6" t="s">
        <v>16</v>
      </c>
      <c r="AE138" s="28">
        <f t="shared" si="49"/>
        <v>66</v>
      </c>
      <c r="AF138" s="28">
        <f t="shared" si="50"/>
        <v>30</v>
      </c>
      <c r="AG138" s="28">
        <f t="shared" si="51"/>
        <v>24</v>
      </c>
      <c r="AH138" s="28">
        <f t="shared" si="52"/>
        <v>17</v>
      </c>
      <c r="AI138" s="28">
        <f t="shared" si="53"/>
        <v>11</v>
      </c>
      <c r="AJ138" s="28">
        <f t="shared" si="54"/>
        <v>0</v>
      </c>
      <c r="AK138" s="28">
        <f t="shared" si="55"/>
        <v>148</v>
      </c>
    </row>
    <row r="139" spans="1:37">
      <c r="A139" s="131"/>
      <c r="B139" s="141"/>
      <c r="C139" s="6" t="s">
        <v>18</v>
      </c>
      <c r="D139" s="24"/>
      <c r="E139" s="24"/>
      <c r="F139" s="24"/>
      <c r="G139" s="24">
        <v>4</v>
      </c>
      <c r="H139" s="24">
        <v>7</v>
      </c>
      <c r="I139" s="24"/>
      <c r="J139" s="24">
        <v>2</v>
      </c>
      <c r="K139" s="24">
        <v>4</v>
      </c>
      <c r="L139" s="24"/>
      <c r="M139" s="24"/>
      <c r="N139" s="24"/>
      <c r="O139" s="24"/>
      <c r="P139" s="24"/>
      <c r="Q139" s="24"/>
      <c r="R139" s="24"/>
      <c r="S139" s="24">
        <v>6</v>
      </c>
      <c r="T139" s="24"/>
      <c r="U139" s="24"/>
      <c r="V139" s="24"/>
      <c r="W139" s="24"/>
      <c r="X139" s="24"/>
      <c r="Y139" s="24">
        <v>23</v>
      </c>
      <c r="AB139" s="131"/>
      <c r="AC139" s="141"/>
      <c r="AD139" s="6" t="s">
        <v>18</v>
      </c>
      <c r="AE139" s="28">
        <f t="shared" si="49"/>
        <v>11</v>
      </c>
      <c r="AF139" s="28">
        <f t="shared" si="50"/>
        <v>2</v>
      </c>
      <c r="AG139" s="28">
        <f t="shared" si="51"/>
        <v>4</v>
      </c>
      <c r="AH139" s="28">
        <f t="shared" si="52"/>
        <v>6</v>
      </c>
      <c r="AI139" s="28">
        <f t="shared" si="53"/>
        <v>0</v>
      </c>
      <c r="AJ139" s="28">
        <f t="shared" si="54"/>
        <v>0</v>
      </c>
      <c r="AK139" s="28">
        <f t="shared" si="55"/>
        <v>23</v>
      </c>
    </row>
    <row r="140" spans="1:37">
      <c r="A140" s="131"/>
      <c r="B140" s="141"/>
      <c r="C140" s="6" t="s">
        <v>19</v>
      </c>
      <c r="D140" s="24"/>
      <c r="E140" s="24"/>
      <c r="F140" s="24">
        <v>1</v>
      </c>
      <c r="G140" s="24">
        <v>3</v>
      </c>
      <c r="H140" s="24">
        <v>9</v>
      </c>
      <c r="I140" s="24"/>
      <c r="J140" s="24">
        <v>2</v>
      </c>
      <c r="K140" s="24">
        <v>1</v>
      </c>
      <c r="L140" s="24"/>
      <c r="M140" s="24"/>
      <c r="N140" s="24"/>
      <c r="O140" s="24">
        <v>4</v>
      </c>
      <c r="P140" s="24"/>
      <c r="Q140" s="24"/>
      <c r="R140" s="24"/>
      <c r="S140" s="24">
        <v>1</v>
      </c>
      <c r="T140" s="24"/>
      <c r="U140" s="24">
        <v>5</v>
      </c>
      <c r="V140" s="24">
        <v>4</v>
      </c>
      <c r="W140" s="24"/>
      <c r="X140" s="24"/>
      <c r="Y140" s="24">
        <v>30</v>
      </c>
      <c r="AB140" s="131"/>
      <c r="AC140" s="141"/>
      <c r="AD140" s="6" t="s">
        <v>19</v>
      </c>
      <c r="AE140" s="28">
        <f t="shared" si="49"/>
        <v>13</v>
      </c>
      <c r="AF140" s="28">
        <f t="shared" si="50"/>
        <v>2</v>
      </c>
      <c r="AG140" s="28">
        <f t="shared" si="51"/>
        <v>1</v>
      </c>
      <c r="AH140" s="28">
        <f t="shared" si="52"/>
        <v>1</v>
      </c>
      <c r="AI140" s="28">
        <f t="shared" si="53"/>
        <v>13</v>
      </c>
      <c r="AJ140" s="28">
        <f t="shared" si="54"/>
        <v>0</v>
      </c>
      <c r="AK140" s="28">
        <f t="shared" si="55"/>
        <v>30</v>
      </c>
    </row>
    <row r="141" spans="1:37">
      <c r="A141" s="131"/>
      <c r="B141" s="141"/>
      <c r="C141" s="6" t="s">
        <v>22</v>
      </c>
      <c r="D141" s="24"/>
      <c r="E141" s="24"/>
      <c r="F141" s="24"/>
      <c r="G141" s="24">
        <v>6</v>
      </c>
      <c r="H141" s="24">
        <v>2</v>
      </c>
      <c r="I141" s="24"/>
      <c r="J141" s="24"/>
      <c r="K141" s="24">
        <v>4</v>
      </c>
      <c r="L141" s="24"/>
      <c r="M141" s="24"/>
      <c r="N141" s="24"/>
      <c r="O141" s="24"/>
      <c r="P141" s="24"/>
      <c r="Q141" s="24"/>
      <c r="R141" s="24"/>
      <c r="S141" s="24">
        <v>3</v>
      </c>
      <c r="T141" s="24"/>
      <c r="U141" s="24"/>
      <c r="V141" s="24"/>
      <c r="W141" s="24"/>
      <c r="X141" s="24"/>
      <c r="Y141" s="24">
        <v>15</v>
      </c>
      <c r="AB141" s="131"/>
      <c r="AC141" s="141"/>
      <c r="AD141" s="6" t="s">
        <v>22</v>
      </c>
      <c r="AE141" s="28">
        <f t="shared" si="49"/>
        <v>8</v>
      </c>
      <c r="AF141" s="28">
        <f t="shared" si="50"/>
        <v>0</v>
      </c>
      <c r="AG141" s="28">
        <f t="shared" si="51"/>
        <v>4</v>
      </c>
      <c r="AH141" s="28">
        <f t="shared" si="52"/>
        <v>3</v>
      </c>
      <c r="AI141" s="28">
        <f t="shared" si="53"/>
        <v>0</v>
      </c>
      <c r="AJ141" s="28">
        <f t="shared" si="54"/>
        <v>0</v>
      </c>
      <c r="AK141" s="28">
        <f t="shared" si="55"/>
        <v>15</v>
      </c>
    </row>
    <row r="142" spans="1:37">
      <c r="A142" s="131"/>
      <c r="B142" s="141"/>
      <c r="C142" s="6" t="s">
        <v>23</v>
      </c>
      <c r="D142" s="24">
        <v>2</v>
      </c>
      <c r="E142" s="24"/>
      <c r="F142" s="24"/>
      <c r="G142" s="24">
        <v>2</v>
      </c>
      <c r="H142" s="24">
        <v>7</v>
      </c>
      <c r="I142" s="24"/>
      <c r="J142" s="24">
        <v>1</v>
      </c>
      <c r="K142" s="24">
        <v>3</v>
      </c>
      <c r="L142" s="24"/>
      <c r="M142" s="24"/>
      <c r="N142" s="24"/>
      <c r="O142" s="24"/>
      <c r="P142" s="24"/>
      <c r="Q142" s="24"/>
      <c r="R142" s="24"/>
      <c r="S142" s="24"/>
      <c r="T142" s="24"/>
      <c r="U142" s="24"/>
      <c r="V142" s="24"/>
      <c r="W142" s="24"/>
      <c r="X142" s="24"/>
      <c r="Y142" s="24">
        <v>15</v>
      </c>
      <c r="AB142" s="131"/>
      <c r="AC142" s="141"/>
      <c r="AD142" s="6" t="s">
        <v>23</v>
      </c>
      <c r="AE142" s="28">
        <f t="shared" si="49"/>
        <v>11</v>
      </c>
      <c r="AF142" s="28">
        <f t="shared" si="50"/>
        <v>1</v>
      </c>
      <c r="AG142" s="28">
        <f t="shared" si="51"/>
        <v>3</v>
      </c>
      <c r="AH142" s="28">
        <f t="shared" si="52"/>
        <v>0</v>
      </c>
      <c r="AI142" s="28">
        <f t="shared" si="53"/>
        <v>0</v>
      </c>
      <c r="AJ142" s="28">
        <f t="shared" si="54"/>
        <v>0</v>
      </c>
      <c r="AK142" s="28">
        <f t="shared" si="55"/>
        <v>15</v>
      </c>
    </row>
    <row r="143" spans="1:37">
      <c r="A143" s="131"/>
      <c r="B143" s="18" t="s">
        <v>24</v>
      </c>
      <c r="C143" s="6" t="s">
        <v>26</v>
      </c>
      <c r="D143" s="24"/>
      <c r="E143" s="24"/>
      <c r="F143" s="24"/>
      <c r="G143" s="24"/>
      <c r="H143" s="24"/>
      <c r="I143" s="24"/>
      <c r="J143" s="24"/>
      <c r="K143" s="24">
        <v>2</v>
      </c>
      <c r="L143" s="24"/>
      <c r="M143" s="24"/>
      <c r="N143" s="24"/>
      <c r="O143" s="24"/>
      <c r="P143" s="24"/>
      <c r="Q143" s="24"/>
      <c r="R143" s="24"/>
      <c r="S143" s="24"/>
      <c r="T143" s="24"/>
      <c r="U143" s="24"/>
      <c r="V143" s="24"/>
      <c r="W143" s="24"/>
      <c r="X143" s="24"/>
      <c r="Y143" s="24">
        <v>2</v>
      </c>
      <c r="AB143" s="131"/>
      <c r="AC143" s="18" t="s">
        <v>24</v>
      </c>
      <c r="AD143" s="6" t="s">
        <v>26</v>
      </c>
      <c r="AE143" s="28">
        <f t="shared" si="49"/>
        <v>0</v>
      </c>
      <c r="AF143" s="28">
        <f t="shared" si="50"/>
        <v>0</v>
      </c>
      <c r="AG143" s="28">
        <f t="shared" si="51"/>
        <v>2</v>
      </c>
      <c r="AH143" s="28">
        <f t="shared" si="52"/>
        <v>0</v>
      </c>
      <c r="AI143" s="28">
        <f t="shared" si="53"/>
        <v>0</v>
      </c>
      <c r="AJ143" s="28">
        <f t="shared" si="54"/>
        <v>0</v>
      </c>
      <c r="AK143" s="28">
        <f t="shared" si="55"/>
        <v>2</v>
      </c>
    </row>
    <row r="144" spans="1:37">
      <c r="A144" s="131"/>
      <c r="B144" s="141" t="s">
        <v>31</v>
      </c>
      <c r="C144" s="6" t="s">
        <v>33</v>
      </c>
      <c r="D144" s="24"/>
      <c r="E144" s="24">
        <v>6</v>
      </c>
      <c r="F144" s="24"/>
      <c r="G144" s="24">
        <v>5</v>
      </c>
      <c r="H144" s="24">
        <v>43</v>
      </c>
      <c r="I144" s="24"/>
      <c r="J144" s="24"/>
      <c r="K144" s="24">
        <v>1</v>
      </c>
      <c r="L144" s="24"/>
      <c r="M144" s="24"/>
      <c r="N144" s="24"/>
      <c r="O144" s="24"/>
      <c r="P144" s="24"/>
      <c r="Q144" s="24">
        <v>1</v>
      </c>
      <c r="R144" s="24"/>
      <c r="S144" s="24"/>
      <c r="T144" s="24"/>
      <c r="U144" s="24"/>
      <c r="V144" s="24"/>
      <c r="W144" s="24"/>
      <c r="X144" s="24"/>
      <c r="Y144" s="24">
        <v>56</v>
      </c>
      <c r="AB144" s="131"/>
      <c r="AC144" s="141" t="s">
        <v>31</v>
      </c>
      <c r="AD144" s="6" t="s">
        <v>33</v>
      </c>
      <c r="AE144" s="28">
        <f t="shared" si="49"/>
        <v>55</v>
      </c>
      <c r="AF144" s="28">
        <f t="shared" si="50"/>
        <v>0</v>
      </c>
      <c r="AG144" s="28">
        <f t="shared" si="51"/>
        <v>1</v>
      </c>
      <c r="AH144" s="28">
        <f t="shared" si="52"/>
        <v>0</v>
      </c>
      <c r="AI144" s="28">
        <f t="shared" si="53"/>
        <v>0</v>
      </c>
      <c r="AJ144" s="28">
        <f t="shared" si="54"/>
        <v>0</v>
      </c>
      <c r="AK144" s="28">
        <f t="shared" si="55"/>
        <v>56</v>
      </c>
    </row>
    <row r="145" spans="1:37">
      <c r="A145" s="131"/>
      <c r="B145" s="141"/>
      <c r="C145" s="6" t="s">
        <v>34</v>
      </c>
      <c r="D145" s="24"/>
      <c r="E145" s="24"/>
      <c r="F145" s="24"/>
      <c r="G145" s="24">
        <v>2</v>
      </c>
      <c r="H145" s="24">
        <v>6</v>
      </c>
      <c r="I145" s="24"/>
      <c r="J145" s="24"/>
      <c r="K145" s="24"/>
      <c r="L145" s="24"/>
      <c r="M145" s="24"/>
      <c r="N145" s="24"/>
      <c r="O145" s="24"/>
      <c r="P145" s="24"/>
      <c r="Q145" s="24"/>
      <c r="R145" s="24"/>
      <c r="S145" s="24"/>
      <c r="T145" s="24"/>
      <c r="U145" s="24"/>
      <c r="V145" s="24"/>
      <c r="W145" s="24"/>
      <c r="X145" s="24"/>
      <c r="Y145" s="24">
        <v>8</v>
      </c>
      <c r="AB145" s="131"/>
      <c r="AC145" s="141"/>
      <c r="AD145" s="6" t="s">
        <v>34</v>
      </c>
      <c r="AE145" s="28">
        <f t="shared" si="49"/>
        <v>8</v>
      </c>
      <c r="AF145" s="28">
        <f t="shared" si="50"/>
        <v>0</v>
      </c>
      <c r="AG145" s="28">
        <f t="shared" si="51"/>
        <v>0</v>
      </c>
      <c r="AH145" s="28">
        <f t="shared" si="52"/>
        <v>0</v>
      </c>
      <c r="AI145" s="28">
        <f t="shared" si="53"/>
        <v>0</v>
      </c>
      <c r="AJ145" s="28">
        <f t="shared" si="54"/>
        <v>0</v>
      </c>
      <c r="AK145" s="28">
        <f t="shared" si="55"/>
        <v>8</v>
      </c>
    </row>
    <row r="146" spans="1:37">
      <c r="A146" s="131"/>
      <c r="B146" s="141"/>
      <c r="C146" s="6" t="s">
        <v>38</v>
      </c>
      <c r="D146" s="24"/>
      <c r="E146" s="24">
        <v>1</v>
      </c>
      <c r="F146" s="24"/>
      <c r="G146" s="24">
        <v>10</v>
      </c>
      <c r="H146" s="24">
        <v>8</v>
      </c>
      <c r="I146" s="24"/>
      <c r="J146" s="24">
        <v>23</v>
      </c>
      <c r="K146" s="24">
        <v>2</v>
      </c>
      <c r="L146" s="24"/>
      <c r="M146" s="24"/>
      <c r="N146" s="24">
        <v>7</v>
      </c>
      <c r="O146" s="24">
        <v>4</v>
      </c>
      <c r="P146" s="24"/>
      <c r="Q146" s="24"/>
      <c r="R146" s="24"/>
      <c r="S146" s="24">
        <v>5</v>
      </c>
      <c r="T146" s="24"/>
      <c r="U146" s="24">
        <v>2</v>
      </c>
      <c r="V146" s="24"/>
      <c r="W146" s="24"/>
      <c r="X146" s="24"/>
      <c r="Y146" s="24">
        <v>62</v>
      </c>
      <c r="AB146" s="131"/>
      <c r="AC146" s="141"/>
      <c r="AD146" s="6" t="s">
        <v>38</v>
      </c>
      <c r="AE146" s="28">
        <f t="shared" si="49"/>
        <v>19</v>
      </c>
      <c r="AF146" s="28">
        <f t="shared" si="50"/>
        <v>23</v>
      </c>
      <c r="AG146" s="28">
        <f t="shared" si="51"/>
        <v>2</v>
      </c>
      <c r="AH146" s="28">
        <f t="shared" si="52"/>
        <v>5</v>
      </c>
      <c r="AI146" s="28">
        <f t="shared" si="53"/>
        <v>13</v>
      </c>
      <c r="AJ146" s="28">
        <f t="shared" si="54"/>
        <v>0</v>
      </c>
      <c r="AK146" s="28">
        <f t="shared" si="55"/>
        <v>62</v>
      </c>
    </row>
    <row r="147" spans="1:37">
      <c r="A147" s="131"/>
      <c r="B147" s="141"/>
      <c r="C147" s="6" t="s">
        <v>39</v>
      </c>
      <c r="D147" s="24"/>
      <c r="E147" s="24">
        <v>2</v>
      </c>
      <c r="F147" s="24"/>
      <c r="G147" s="24">
        <v>25</v>
      </c>
      <c r="H147" s="24">
        <v>55</v>
      </c>
      <c r="I147" s="24"/>
      <c r="J147" s="24"/>
      <c r="K147" s="24"/>
      <c r="L147" s="24"/>
      <c r="M147" s="24"/>
      <c r="N147" s="24"/>
      <c r="O147" s="24"/>
      <c r="P147" s="24"/>
      <c r="Q147" s="24"/>
      <c r="R147" s="24"/>
      <c r="S147" s="24"/>
      <c r="T147" s="24"/>
      <c r="U147" s="24"/>
      <c r="V147" s="24"/>
      <c r="W147" s="24"/>
      <c r="X147" s="24"/>
      <c r="Y147" s="24">
        <v>82</v>
      </c>
      <c r="AB147" s="131"/>
      <c r="AC147" s="141"/>
      <c r="AD147" s="6" t="s">
        <v>39</v>
      </c>
      <c r="AE147" s="28">
        <f t="shared" si="49"/>
        <v>82</v>
      </c>
      <c r="AF147" s="28">
        <f t="shared" si="50"/>
        <v>0</v>
      </c>
      <c r="AG147" s="28">
        <f t="shared" si="51"/>
        <v>0</v>
      </c>
      <c r="AH147" s="28">
        <f t="shared" si="52"/>
        <v>0</v>
      </c>
      <c r="AI147" s="28">
        <f t="shared" si="53"/>
        <v>0</v>
      </c>
      <c r="AJ147" s="28">
        <f t="shared" si="54"/>
        <v>0</v>
      </c>
      <c r="AK147" s="28">
        <f t="shared" si="55"/>
        <v>82</v>
      </c>
    </row>
    <row r="148" spans="1:37">
      <c r="A148" s="131"/>
      <c r="B148" s="141" t="s">
        <v>41</v>
      </c>
      <c r="C148" s="6" t="s">
        <v>42</v>
      </c>
      <c r="D148" s="24"/>
      <c r="E148" s="24"/>
      <c r="F148" s="24"/>
      <c r="G148" s="24">
        <v>4</v>
      </c>
      <c r="H148" s="24">
        <v>12</v>
      </c>
      <c r="I148" s="24"/>
      <c r="J148" s="24">
        <v>4</v>
      </c>
      <c r="K148" s="24">
        <v>2</v>
      </c>
      <c r="L148" s="24"/>
      <c r="M148" s="24"/>
      <c r="N148" s="24"/>
      <c r="O148" s="24"/>
      <c r="P148" s="24"/>
      <c r="Q148" s="24"/>
      <c r="R148" s="24"/>
      <c r="S148" s="24"/>
      <c r="T148" s="24"/>
      <c r="U148" s="24"/>
      <c r="V148" s="24"/>
      <c r="W148" s="24"/>
      <c r="X148" s="24"/>
      <c r="Y148" s="24">
        <v>22</v>
      </c>
      <c r="AB148" s="131"/>
      <c r="AC148" s="141" t="s">
        <v>41</v>
      </c>
      <c r="AD148" s="6" t="s">
        <v>42</v>
      </c>
      <c r="AE148" s="28">
        <f t="shared" si="49"/>
        <v>16</v>
      </c>
      <c r="AF148" s="28">
        <f t="shared" si="50"/>
        <v>4</v>
      </c>
      <c r="AG148" s="28">
        <f t="shared" si="51"/>
        <v>2</v>
      </c>
      <c r="AH148" s="28">
        <f t="shared" si="52"/>
        <v>0</v>
      </c>
      <c r="AI148" s="28">
        <f t="shared" si="53"/>
        <v>0</v>
      </c>
      <c r="AJ148" s="28">
        <f t="shared" si="54"/>
        <v>0</v>
      </c>
      <c r="AK148" s="28">
        <f t="shared" si="55"/>
        <v>22</v>
      </c>
    </row>
    <row r="149" spans="1:37">
      <c r="A149" s="131"/>
      <c r="B149" s="141"/>
      <c r="C149" s="6" t="s">
        <v>43</v>
      </c>
      <c r="D149" s="24"/>
      <c r="E149" s="24">
        <v>1</v>
      </c>
      <c r="F149" s="24"/>
      <c r="G149" s="24">
        <v>9</v>
      </c>
      <c r="H149" s="24">
        <v>10</v>
      </c>
      <c r="I149" s="24"/>
      <c r="J149" s="24">
        <v>19</v>
      </c>
      <c r="K149" s="24">
        <v>13</v>
      </c>
      <c r="L149" s="24"/>
      <c r="M149" s="24"/>
      <c r="N149" s="24"/>
      <c r="O149" s="24">
        <v>7</v>
      </c>
      <c r="P149" s="24"/>
      <c r="Q149" s="24"/>
      <c r="R149" s="24"/>
      <c r="S149" s="24">
        <v>8</v>
      </c>
      <c r="T149" s="24"/>
      <c r="U149" s="24"/>
      <c r="V149" s="24">
        <v>6</v>
      </c>
      <c r="W149" s="24"/>
      <c r="X149" s="24"/>
      <c r="Y149" s="24">
        <v>73</v>
      </c>
      <c r="AB149" s="131"/>
      <c r="AC149" s="141"/>
      <c r="AD149" s="6" t="s">
        <v>43</v>
      </c>
      <c r="AE149" s="28">
        <f t="shared" si="49"/>
        <v>20</v>
      </c>
      <c r="AF149" s="28">
        <f t="shared" si="50"/>
        <v>19</v>
      </c>
      <c r="AG149" s="28">
        <f t="shared" si="51"/>
        <v>13</v>
      </c>
      <c r="AH149" s="28">
        <f t="shared" si="52"/>
        <v>8</v>
      </c>
      <c r="AI149" s="28">
        <f t="shared" si="53"/>
        <v>13</v>
      </c>
      <c r="AJ149" s="28">
        <f t="shared" si="54"/>
        <v>0</v>
      </c>
      <c r="AK149" s="28">
        <f t="shared" si="55"/>
        <v>73</v>
      </c>
    </row>
    <row r="150" spans="1:37">
      <c r="A150" s="131"/>
      <c r="B150" s="14" t="s">
        <v>63</v>
      </c>
      <c r="C150" s="14"/>
      <c r="D150" s="15">
        <v>2</v>
      </c>
      <c r="E150" s="15">
        <v>17</v>
      </c>
      <c r="F150" s="15">
        <v>3</v>
      </c>
      <c r="G150" s="15">
        <v>253</v>
      </c>
      <c r="H150" s="15">
        <v>312</v>
      </c>
      <c r="I150" s="15"/>
      <c r="J150" s="15">
        <v>179</v>
      </c>
      <c r="K150" s="15">
        <v>119</v>
      </c>
      <c r="L150" s="15"/>
      <c r="M150" s="15"/>
      <c r="N150" s="15">
        <v>25</v>
      </c>
      <c r="O150" s="15">
        <v>36</v>
      </c>
      <c r="P150" s="15"/>
      <c r="Q150" s="15">
        <v>1</v>
      </c>
      <c r="R150" s="15"/>
      <c r="S150" s="15">
        <v>127</v>
      </c>
      <c r="T150" s="15"/>
      <c r="U150" s="15">
        <v>18</v>
      </c>
      <c r="V150" s="15">
        <v>64</v>
      </c>
      <c r="W150" s="15"/>
      <c r="X150" s="15"/>
      <c r="Y150" s="15">
        <v>1156</v>
      </c>
      <c r="AB150" s="131"/>
      <c r="AC150" s="14" t="s">
        <v>63</v>
      </c>
      <c r="AD150" s="14"/>
      <c r="AE150" s="28">
        <f t="shared" si="49"/>
        <v>588</v>
      </c>
      <c r="AF150" s="28">
        <f t="shared" si="50"/>
        <v>179</v>
      </c>
      <c r="AG150" s="28">
        <f t="shared" si="51"/>
        <v>119</v>
      </c>
      <c r="AH150" s="28">
        <f t="shared" si="52"/>
        <v>127</v>
      </c>
      <c r="AI150" s="28">
        <f t="shared" si="53"/>
        <v>143</v>
      </c>
      <c r="AJ150" s="28">
        <f t="shared" si="54"/>
        <v>0</v>
      </c>
      <c r="AK150" s="28">
        <f t="shared" si="55"/>
        <v>1156</v>
      </c>
    </row>
    <row r="151" spans="1:37">
      <c r="A151" s="131" t="s">
        <v>64</v>
      </c>
      <c r="B151" s="141" t="s">
        <v>4</v>
      </c>
      <c r="C151" s="6" t="s">
        <v>15</v>
      </c>
      <c r="D151" s="24">
        <v>1</v>
      </c>
      <c r="E151" s="24">
        <v>1</v>
      </c>
      <c r="F151" s="24"/>
      <c r="G151" s="24">
        <v>25</v>
      </c>
      <c r="H151" s="24">
        <v>33</v>
      </c>
      <c r="I151" s="24"/>
      <c r="J151" s="24">
        <v>14</v>
      </c>
      <c r="K151" s="24">
        <v>22</v>
      </c>
      <c r="L151" s="24"/>
      <c r="M151" s="24"/>
      <c r="N151" s="24"/>
      <c r="O151" s="24">
        <v>1</v>
      </c>
      <c r="P151" s="24"/>
      <c r="Q151" s="24"/>
      <c r="R151" s="24">
        <v>2</v>
      </c>
      <c r="S151" s="24">
        <v>17</v>
      </c>
      <c r="T151" s="24"/>
      <c r="U151" s="24"/>
      <c r="V151" s="24">
        <v>4</v>
      </c>
      <c r="W151" s="24"/>
      <c r="X151" s="24"/>
      <c r="Y151" s="24">
        <v>120</v>
      </c>
      <c r="AB151" s="131" t="s">
        <v>64</v>
      </c>
      <c r="AC151" s="141" t="s">
        <v>4</v>
      </c>
      <c r="AD151" s="6" t="s">
        <v>15</v>
      </c>
      <c r="AE151" s="28">
        <f t="shared" si="49"/>
        <v>60</v>
      </c>
      <c r="AF151" s="28">
        <f t="shared" si="50"/>
        <v>14</v>
      </c>
      <c r="AG151" s="28">
        <f t="shared" si="51"/>
        <v>24</v>
      </c>
      <c r="AH151" s="28">
        <f t="shared" si="52"/>
        <v>17</v>
      </c>
      <c r="AI151" s="28">
        <f t="shared" si="53"/>
        <v>5</v>
      </c>
      <c r="AJ151" s="28">
        <f t="shared" si="54"/>
        <v>0</v>
      </c>
      <c r="AK151" s="28">
        <f t="shared" si="55"/>
        <v>120</v>
      </c>
    </row>
    <row r="152" spans="1:37">
      <c r="A152" s="131"/>
      <c r="B152" s="141"/>
      <c r="C152" s="6" t="s">
        <v>16</v>
      </c>
      <c r="D152" s="24"/>
      <c r="E152" s="24"/>
      <c r="F152" s="24"/>
      <c r="G152" s="24">
        <v>5</v>
      </c>
      <c r="H152" s="24">
        <v>2</v>
      </c>
      <c r="I152" s="24"/>
      <c r="J152" s="24">
        <v>3</v>
      </c>
      <c r="K152" s="24">
        <v>1</v>
      </c>
      <c r="L152" s="24"/>
      <c r="M152" s="24"/>
      <c r="N152" s="24">
        <v>1</v>
      </c>
      <c r="O152" s="24">
        <v>1</v>
      </c>
      <c r="P152" s="24"/>
      <c r="Q152" s="24"/>
      <c r="R152" s="24"/>
      <c r="S152" s="24">
        <v>4</v>
      </c>
      <c r="T152" s="24"/>
      <c r="U152" s="24"/>
      <c r="V152" s="24"/>
      <c r="W152" s="24"/>
      <c r="X152" s="24"/>
      <c r="Y152" s="24">
        <v>17</v>
      </c>
      <c r="AB152" s="131"/>
      <c r="AC152" s="141"/>
      <c r="AD152" s="6" t="s">
        <v>16</v>
      </c>
      <c r="AE152" s="28">
        <f t="shared" si="49"/>
        <v>7</v>
      </c>
      <c r="AF152" s="28">
        <f t="shared" si="50"/>
        <v>3</v>
      </c>
      <c r="AG152" s="28">
        <f t="shared" si="51"/>
        <v>1</v>
      </c>
      <c r="AH152" s="28">
        <f t="shared" si="52"/>
        <v>4</v>
      </c>
      <c r="AI152" s="28">
        <f t="shared" si="53"/>
        <v>2</v>
      </c>
      <c r="AJ152" s="28">
        <f t="shared" si="54"/>
        <v>0</v>
      </c>
      <c r="AK152" s="28">
        <f t="shared" si="55"/>
        <v>17</v>
      </c>
    </row>
    <row r="153" spans="1:37">
      <c r="A153" s="131"/>
      <c r="B153" s="141"/>
      <c r="C153" s="6" t="s">
        <v>23</v>
      </c>
      <c r="D153" s="24"/>
      <c r="E153" s="24">
        <v>1</v>
      </c>
      <c r="F153" s="24"/>
      <c r="G153" s="24">
        <v>14</v>
      </c>
      <c r="H153" s="24">
        <v>3</v>
      </c>
      <c r="I153" s="24"/>
      <c r="J153" s="24">
        <v>3</v>
      </c>
      <c r="K153" s="24">
        <v>4</v>
      </c>
      <c r="L153" s="24"/>
      <c r="M153" s="24"/>
      <c r="N153" s="24"/>
      <c r="O153" s="24"/>
      <c r="P153" s="24"/>
      <c r="Q153" s="24"/>
      <c r="R153" s="24"/>
      <c r="S153" s="24">
        <v>2</v>
      </c>
      <c r="T153" s="24"/>
      <c r="U153" s="24"/>
      <c r="V153" s="24"/>
      <c r="W153" s="24"/>
      <c r="X153" s="24"/>
      <c r="Y153" s="24">
        <v>27</v>
      </c>
      <c r="AB153" s="131"/>
      <c r="AC153" s="141"/>
      <c r="AD153" s="6" t="s">
        <v>23</v>
      </c>
      <c r="AE153" s="28">
        <f t="shared" si="49"/>
        <v>18</v>
      </c>
      <c r="AF153" s="28">
        <f t="shared" si="50"/>
        <v>3</v>
      </c>
      <c r="AG153" s="28">
        <f t="shared" si="51"/>
        <v>4</v>
      </c>
      <c r="AH153" s="28">
        <f t="shared" si="52"/>
        <v>2</v>
      </c>
      <c r="AI153" s="28">
        <f t="shared" si="53"/>
        <v>0</v>
      </c>
      <c r="AJ153" s="28">
        <f t="shared" si="54"/>
        <v>0</v>
      </c>
      <c r="AK153" s="28">
        <f t="shared" si="55"/>
        <v>27</v>
      </c>
    </row>
    <row r="154" spans="1:37">
      <c r="A154" s="131"/>
      <c r="B154" s="141" t="s">
        <v>41</v>
      </c>
      <c r="C154" s="6" t="s">
        <v>42</v>
      </c>
      <c r="D154" s="24"/>
      <c r="E154" s="24"/>
      <c r="F154" s="24"/>
      <c r="G154" s="24">
        <v>4</v>
      </c>
      <c r="H154" s="24">
        <v>8</v>
      </c>
      <c r="I154" s="24"/>
      <c r="J154" s="24"/>
      <c r="K154" s="24"/>
      <c r="L154" s="24"/>
      <c r="M154" s="24"/>
      <c r="N154" s="24"/>
      <c r="O154" s="24"/>
      <c r="P154" s="24"/>
      <c r="Q154" s="24"/>
      <c r="R154" s="24"/>
      <c r="S154" s="24"/>
      <c r="T154" s="24"/>
      <c r="U154" s="24"/>
      <c r="V154" s="24"/>
      <c r="W154" s="24"/>
      <c r="X154" s="24"/>
      <c r="Y154" s="24">
        <v>12</v>
      </c>
      <c r="AB154" s="131"/>
      <c r="AC154" s="141" t="s">
        <v>41</v>
      </c>
      <c r="AD154" s="6" t="s">
        <v>42</v>
      </c>
      <c r="AE154" s="28">
        <f t="shared" si="49"/>
        <v>12</v>
      </c>
      <c r="AF154" s="28">
        <f t="shared" si="50"/>
        <v>0</v>
      </c>
      <c r="AG154" s="28">
        <f t="shared" si="51"/>
        <v>0</v>
      </c>
      <c r="AH154" s="28">
        <f t="shared" si="52"/>
        <v>0</v>
      </c>
      <c r="AI154" s="28">
        <f t="shared" si="53"/>
        <v>0</v>
      </c>
      <c r="AJ154" s="28">
        <f t="shared" si="54"/>
        <v>0</v>
      </c>
      <c r="AK154" s="28">
        <f t="shared" si="55"/>
        <v>12</v>
      </c>
    </row>
    <row r="155" spans="1:37">
      <c r="A155" s="131"/>
      <c r="B155" s="141"/>
      <c r="C155" s="6" t="s">
        <v>43</v>
      </c>
      <c r="D155" s="24"/>
      <c r="E155" s="24"/>
      <c r="F155" s="24"/>
      <c r="G155" s="24">
        <v>2</v>
      </c>
      <c r="H155" s="24">
        <v>1</v>
      </c>
      <c r="I155" s="24"/>
      <c r="J155" s="24">
        <v>4</v>
      </c>
      <c r="K155" s="24">
        <v>2</v>
      </c>
      <c r="L155" s="24"/>
      <c r="M155" s="24"/>
      <c r="N155" s="24"/>
      <c r="O155" s="24"/>
      <c r="P155" s="24"/>
      <c r="Q155" s="24"/>
      <c r="R155" s="24"/>
      <c r="S155" s="24">
        <v>3</v>
      </c>
      <c r="T155" s="24"/>
      <c r="U155" s="24"/>
      <c r="V155" s="24"/>
      <c r="W155" s="24"/>
      <c r="X155" s="24"/>
      <c r="Y155" s="24">
        <v>12</v>
      </c>
      <c r="AB155" s="131"/>
      <c r="AC155" s="141"/>
      <c r="AD155" s="6" t="s">
        <v>43</v>
      </c>
      <c r="AE155" s="28">
        <f t="shared" si="49"/>
        <v>3</v>
      </c>
      <c r="AF155" s="28">
        <f t="shared" si="50"/>
        <v>4</v>
      </c>
      <c r="AG155" s="28">
        <f t="shared" si="51"/>
        <v>2</v>
      </c>
      <c r="AH155" s="28">
        <f t="shared" si="52"/>
        <v>3</v>
      </c>
      <c r="AI155" s="28">
        <f t="shared" si="53"/>
        <v>0</v>
      </c>
      <c r="AJ155" s="28">
        <f t="shared" si="54"/>
        <v>0</v>
      </c>
      <c r="AK155" s="28">
        <f t="shared" si="55"/>
        <v>12</v>
      </c>
    </row>
    <row r="156" spans="1:37">
      <c r="A156" s="131"/>
      <c r="B156" s="14" t="s">
        <v>65</v>
      </c>
      <c r="C156" s="14"/>
      <c r="D156" s="15">
        <v>1</v>
      </c>
      <c r="E156" s="15">
        <v>2</v>
      </c>
      <c r="F156" s="15"/>
      <c r="G156" s="15">
        <v>50</v>
      </c>
      <c r="H156" s="15">
        <v>47</v>
      </c>
      <c r="I156" s="15"/>
      <c r="J156" s="15">
        <v>24</v>
      </c>
      <c r="K156" s="15">
        <v>29</v>
      </c>
      <c r="L156" s="15"/>
      <c r="M156" s="15"/>
      <c r="N156" s="15">
        <v>1</v>
      </c>
      <c r="O156" s="15">
        <v>2</v>
      </c>
      <c r="P156" s="15"/>
      <c r="Q156" s="15"/>
      <c r="R156" s="15">
        <v>2</v>
      </c>
      <c r="S156" s="15">
        <v>26</v>
      </c>
      <c r="T156" s="15"/>
      <c r="U156" s="15"/>
      <c r="V156" s="15">
        <v>4</v>
      </c>
      <c r="W156" s="15"/>
      <c r="X156" s="15"/>
      <c r="Y156" s="15">
        <v>188</v>
      </c>
      <c r="AB156" s="131"/>
      <c r="AC156" s="14" t="s">
        <v>65</v>
      </c>
      <c r="AD156" s="14"/>
      <c r="AE156" s="28">
        <f t="shared" si="49"/>
        <v>100</v>
      </c>
      <c r="AF156" s="28">
        <f t="shared" si="50"/>
        <v>24</v>
      </c>
      <c r="AG156" s="28">
        <f t="shared" si="51"/>
        <v>31</v>
      </c>
      <c r="AH156" s="28">
        <f t="shared" si="52"/>
        <v>26</v>
      </c>
      <c r="AI156" s="28">
        <f t="shared" si="53"/>
        <v>7</v>
      </c>
      <c r="AJ156" s="28">
        <f t="shared" si="54"/>
        <v>0</v>
      </c>
      <c r="AK156" s="28">
        <f t="shared" si="55"/>
        <v>188</v>
      </c>
    </row>
    <row r="157" spans="1:37">
      <c r="A157" s="131" t="s">
        <v>66</v>
      </c>
      <c r="B157" s="141" t="s">
        <v>4</v>
      </c>
      <c r="C157" s="6" t="s">
        <v>13</v>
      </c>
      <c r="D157" s="24"/>
      <c r="E157" s="24"/>
      <c r="F157" s="24"/>
      <c r="G157" s="24">
        <v>33</v>
      </c>
      <c r="H157" s="24"/>
      <c r="I157" s="24"/>
      <c r="J157" s="24">
        <v>6</v>
      </c>
      <c r="K157" s="24">
        <v>11</v>
      </c>
      <c r="L157" s="24"/>
      <c r="M157" s="24"/>
      <c r="N157" s="24"/>
      <c r="O157" s="24"/>
      <c r="P157" s="24"/>
      <c r="Q157" s="24"/>
      <c r="R157" s="24"/>
      <c r="S157" s="24"/>
      <c r="T157" s="24"/>
      <c r="U157" s="24"/>
      <c r="V157" s="24"/>
      <c r="W157" s="24"/>
      <c r="X157" s="24"/>
      <c r="Y157" s="24">
        <v>50</v>
      </c>
      <c r="AB157" s="131" t="s">
        <v>66</v>
      </c>
      <c r="AC157" s="141" t="s">
        <v>4</v>
      </c>
      <c r="AD157" s="6" t="s">
        <v>13</v>
      </c>
      <c r="AE157" s="28">
        <f t="shared" si="49"/>
        <v>33</v>
      </c>
      <c r="AF157" s="28">
        <f t="shared" si="50"/>
        <v>6</v>
      </c>
      <c r="AG157" s="28">
        <f t="shared" si="51"/>
        <v>11</v>
      </c>
      <c r="AH157" s="28">
        <f t="shared" si="52"/>
        <v>0</v>
      </c>
      <c r="AI157" s="28">
        <f t="shared" si="53"/>
        <v>0</v>
      </c>
      <c r="AJ157" s="28">
        <f t="shared" si="54"/>
        <v>0</v>
      </c>
      <c r="AK157" s="28">
        <f t="shared" si="55"/>
        <v>50</v>
      </c>
    </row>
    <row r="158" spans="1:37">
      <c r="A158" s="131"/>
      <c r="B158" s="141"/>
      <c r="C158" s="6" t="s">
        <v>15</v>
      </c>
      <c r="D158" s="24"/>
      <c r="E158" s="24">
        <v>2</v>
      </c>
      <c r="F158" s="24"/>
      <c r="G158" s="24">
        <v>78</v>
      </c>
      <c r="H158" s="24">
        <v>36</v>
      </c>
      <c r="I158" s="24"/>
      <c r="J158" s="24">
        <v>84</v>
      </c>
      <c r="K158" s="24">
        <v>46</v>
      </c>
      <c r="L158" s="24"/>
      <c r="M158" s="24"/>
      <c r="N158" s="24">
        <v>1</v>
      </c>
      <c r="O158" s="24">
        <v>17</v>
      </c>
      <c r="P158" s="24"/>
      <c r="Q158" s="24"/>
      <c r="R158" s="24"/>
      <c r="S158" s="24">
        <v>72</v>
      </c>
      <c r="T158" s="24"/>
      <c r="U158" s="24">
        <v>3</v>
      </c>
      <c r="V158" s="24">
        <v>22</v>
      </c>
      <c r="W158" s="24"/>
      <c r="X158" s="24"/>
      <c r="Y158" s="24">
        <v>361</v>
      </c>
      <c r="AB158" s="131"/>
      <c r="AC158" s="141"/>
      <c r="AD158" s="6" t="s">
        <v>15</v>
      </c>
      <c r="AE158" s="28">
        <f t="shared" si="49"/>
        <v>116</v>
      </c>
      <c r="AF158" s="28">
        <f t="shared" si="50"/>
        <v>84</v>
      </c>
      <c r="AG158" s="28">
        <f t="shared" si="51"/>
        <v>46</v>
      </c>
      <c r="AH158" s="28">
        <f t="shared" si="52"/>
        <v>72</v>
      </c>
      <c r="AI158" s="28">
        <f t="shared" si="53"/>
        <v>43</v>
      </c>
      <c r="AJ158" s="28">
        <f t="shared" si="54"/>
        <v>0</v>
      </c>
      <c r="AK158" s="28">
        <f t="shared" si="55"/>
        <v>361</v>
      </c>
    </row>
    <row r="159" spans="1:37">
      <c r="A159" s="131"/>
      <c r="B159" s="141"/>
      <c r="C159" s="6" t="s">
        <v>16</v>
      </c>
      <c r="D159" s="24"/>
      <c r="E159" s="24"/>
      <c r="F159" s="24"/>
      <c r="G159" s="24">
        <v>18</v>
      </c>
      <c r="H159" s="24">
        <v>4</v>
      </c>
      <c r="I159" s="24"/>
      <c r="J159" s="24">
        <v>4</v>
      </c>
      <c r="K159" s="24">
        <v>7</v>
      </c>
      <c r="L159" s="24"/>
      <c r="M159" s="24"/>
      <c r="N159" s="24"/>
      <c r="O159" s="24">
        <v>4</v>
      </c>
      <c r="P159" s="24"/>
      <c r="Q159" s="24"/>
      <c r="R159" s="24"/>
      <c r="S159" s="24">
        <v>8</v>
      </c>
      <c r="T159" s="24"/>
      <c r="U159" s="24"/>
      <c r="V159" s="24">
        <v>3</v>
      </c>
      <c r="W159" s="24"/>
      <c r="X159" s="24"/>
      <c r="Y159" s="24">
        <v>48</v>
      </c>
      <c r="AB159" s="131"/>
      <c r="AC159" s="141"/>
      <c r="AD159" s="6" t="s">
        <v>16</v>
      </c>
      <c r="AE159" s="28">
        <f t="shared" si="49"/>
        <v>22</v>
      </c>
      <c r="AF159" s="28">
        <f t="shared" si="50"/>
        <v>4</v>
      </c>
      <c r="AG159" s="28">
        <f t="shared" si="51"/>
        <v>7</v>
      </c>
      <c r="AH159" s="28">
        <f t="shared" si="52"/>
        <v>8</v>
      </c>
      <c r="AI159" s="28">
        <f t="shared" si="53"/>
        <v>7</v>
      </c>
      <c r="AJ159" s="28">
        <f t="shared" si="54"/>
        <v>0</v>
      </c>
      <c r="AK159" s="28">
        <f t="shared" si="55"/>
        <v>48</v>
      </c>
    </row>
    <row r="160" spans="1:37">
      <c r="A160" s="131"/>
      <c r="B160" s="18" t="s">
        <v>31</v>
      </c>
      <c r="C160" s="6" t="s">
        <v>39</v>
      </c>
      <c r="D160" s="24"/>
      <c r="E160" s="24">
        <v>2</v>
      </c>
      <c r="F160" s="24"/>
      <c r="G160" s="24">
        <v>30</v>
      </c>
      <c r="H160" s="24">
        <v>68</v>
      </c>
      <c r="I160" s="24"/>
      <c r="J160" s="24"/>
      <c r="K160" s="24"/>
      <c r="L160" s="24"/>
      <c r="M160" s="24"/>
      <c r="N160" s="24"/>
      <c r="O160" s="24"/>
      <c r="P160" s="24"/>
      <c r="Q160" s="24"/>
      <c r="R160" s="24"/>
      <c r="S160" s="24"/>
      <c r="T160" s="24"/>
      <c r="U160" s="24"/>
      <c r="V160" s="24"/>
      <c r="W160" s="24"/>
      <c r="X160" s="24"/>
      <c r="Y160" s="24">
        <v>100</v>
      </c>
      <c r="AB160" s="131"/>
      <c r="AC160" s="18" t="s">
        <v>31</v>
      </c>
      <c r="AD160" s="6" t="s">
        <v>39</v>
      </c>
      <c r="AE160" s="28">
        <f t="shared" si="49"/>
        <v>100</v>
      </c>
      <c r="AF160" s="28">
        <f t="shared" si="50"/>
        <v>0</v>
      </c>
      <c r="AG160" s="28">
        <f t="shared" si="51"/>
        <v>0</v>
      </c>
      <c r="AH160" s="28">
        <f t="shared" si="52"/>
        <v>0</v>
      </c>
      <c r="AI160" s="28">
        <f t="shared" si="53"/>
        <v>0</v>
      </c>
      <c r="AJ160" s="28">
        <f t="shared" si="54"/>
        <v>0</v>
      </c>
      <c r="AK160" s="28">
        <f t="shared" si="55"/>
        <v>100</v>
      </c>
    </row>
    <row r="161" spans="1:37">
      <c r="A161" s="131"/>
      <c r="B161" s="18" t="s">
        <v>41</v>
      </c>
      <c r="C161" s="6" t="s">
        <v>42</v>
      </c>
      <c r="D161" s="24"/>
      <c r="E161" s="24"/>
      <c r="F161" s="24"/>
      <c r="G161" s="24"/>
      <c r="H161" s="24">
        <v>6</v>
      </c>
      <c r="I161" s="24"/>
      <c r="J161" s="24">
        <v>2</v>
      </c>
      <c r="K161" s="24"/>
      <c r="L161" s="24"/>
      <c r="M161" s="24"/>
      <c r="N161" s="24"/>
      <c r="O161" s="24"/>
      <c r="P161" s="24"/>
      <c r="Q161" s="24"/>
      <c r="R161" s="24"/>
      <c r="S161" s="24"/>
      <c r="T161" s="24"/>
      <c r="U161" s="24"/>
      <c r="V161" s="24"/>
      <c r="W161" s="24"/>
      <c r="X161" s="24"/>
      <c r="Y161" s="24">
        <v>8</v>
      </c>
      <c r="AB161" s="131"/>
      <c r="AC161" s="18" t="s">
        <v>41</v>
      </c>
      <c r="AD161" s="6" t="s">
        <v>42</v>
      </c>
      <c r="AE161" s="28">
        <f t="shared" si="49"/>
        <v>6</v>
      </c>
      <c r="AF161" s="28">
        <f t="shared" si="50"/>
        <v>2</v>
      </c>
      <c r="AG161" s="28">
        <f t="shared" si="51"/>
        <v>0</v>
      </c>
      <c r="AH161" s="28">
        <f t="shared" si="52"/>
        <v>0</v>
      </c>
      <c r="AI161" s="28">
        <f t="shared" si="53"/>
        <v>0</v>
      </c>
      <c r="AJ161" s="28">
        <f t="shared" si="54"/>
        <v>0</v>
      </c>
      <c r="AK161" s="28">
        <f t="shared" si="55"/>
        <v>8</v>
      </c>
    </row>
    <row r="162" spans="1:37">
      <c r="A162" s="131"/>
      <c r="B162" s="14" t="s">
        <v>67</v>
      </c>
      <c r="C162" s="14"/>
      <c r="D162" s="15"/>
      <c r="E162" s="15">
        <v>4</v>
      </c>
      <c r="F162" s="15"/>
      <c r="G162" s="15">
        <v>159</v>
      </c>
      <c r="H162" s="15">
        <v>114</v>
      </c>
      <c r="I162" s="15"/>
      <c r="J162" s="15">
        <v>96</v>
      </c>
      <c r="K162" s="15">
        <v>64</v>
      </c>
      <c r="L162" s="15"/>
      <c r="M162" s="15"/>
      <c r="N162" s="15">
        <v>1</v>
      </c>
      <c r="O162" s="15">
        <v>21</v>
      </c>
      <c r="P162" s="15"/>
      <c r="Q162" s="15"/>
      <c r="R162" s="15"/>
      <c r="S162" s="15">
        <v>80</v>
      </c>
      <c r="T162" s="15"/>
      <c r="U162" s="15">
        <v>3</v>
      </c>
      <c r="V162" s="15">
        <v>25</v>
      </c>
      <c r="W162" s="15"/>
      <c r="X162" s="15"/>
      <c r="Y162" s="15">
        <v>567</v>
      </c>
      <c r="AB162" s="131"/>
      <c r="AC162" s="14" t="s">
        <v>67</v>
      </c>
      <c r="AD162" s="14"/>
      <c r="AE162" s="28">
        <f t="shared" si="49"/>
        <v>277</v>
      </c>
      <c r="AF162" s="28">
        <f t="shared" si="50"/>
        <v>96</v>
      </c>
      <c r="AG162" s="28">
        <f t="shared" si="51"/>
        <v>64</v>
      </c>
      <c r="AH162" s="28">
        <f t="shared" si="52"/>
        <v>80</v>
      </c>
      <c r="AI162" s="28">
        <f t="shared" si="53"/>
        <v>50</v>
      </c>
      <c r="AJ162" s="28">
        <f t="shared" si="54"/>
        <v>0</v>
      </c>
      <c r="AK162" s="28">
        <f t="shared" si="55"/>
        <v>567</v>
      </c>
    </row>
    <row r="163" spans="1:37">
      <c r="A163" s="131" t="s">
        <v>68</v>
      </c>
      <c r="B163" s="131" t="s">
        <v>4</v>
      </c>
      <c r="C163" s="6" t="s">
        <v>5</v>
      </c>
      <c r="D163" s="24"/>
      <c r="E163" s="24"/>
      <c r="F163" s="24"/>
      <c r="G163" s="24"/>
      <c r="H163" s="24"/>
      <c r="I163" s="24"/>
      <c r="J163" s="24"/>
      <c r="K163" s="24"/>
      <c r="L163" s="24"/>
      <c r="M163" s="24"/>
      <c r="N163" s="24"/>
      <c r="O163" s="24">
        <v>1</v>
      </c>
      <c r="P163" s="24"/>
      <c r="Q163" s="24"/>
      <c r="R163" s="24"/>
      <c r="S163" s="24">
        <v>1</v>
      </c>
      <c r="T163" s="24"/>
      <c r="U163" s="24"/>
      <c r="V163" s="24">
        <v>2</v>
      </c>
      <c r="W163" s="24"/>
      <c r="X163" s="24"/>
      <c r="Y163" s="24">
        <v>4</v>
      </c>
      <c r="AB163" s="131" t="s">
        <v>68</v>
      </c>
      <c r="AC163" s="131" t="s">
        <v>4</v>
      </c>
      <c r="AD163" s="6" t="s">
        <v>5</v>
      </c>
      <c r="AE163" s="28">
        <f t="shared" si="49"/>
        <v>0</v>
      </c>
      <c r="AF163" s="28">
        <f t="shared" si="50"/>
        <v>0</v>
      </c>
      <c r="AG163" s="28">
        <f t="shared" si="51"/>
        <v>0</v>
      </c>
      <c r="AH163" s="28">
        <f t="shared" si="52"/>
        <v>1</v>
      </c>
      <c r="AI163" s="28">
        <f t="shared" si="53"/>
        <v>3</v>
      </c>
      <c r="AJ163" s="28">
        <f t="shared" si="54"/>
        <v>0</v>
      </c>
      <c r="AK163" s="28">
        <f t="shared" si="55"/>
        <v>4</v>
      </c>
    </row>
    <row r="164" spans="1:37">
      <c r="A164" s="131"/>
      <c r="B164" s="131"/>
      <c r="C164" s="6" t="s">
        <v>6</v>
      </c>
      <c r="D164" s="24"/>
      <c r="E164" s="24">
        <v>5</v>
      </c>
      <c r="F164" s="24">
        <v>3</v>
      </c>
      <c r="G164" s="24">
        <v>60</v>
      </c>
      <c r="H164" s="24">
        <v>84</v>
      </c>
      <c r="I164" s="24">
        <v>1</v>
      </c>
      <c r="J164" s="24">
        <v>41</v>
      </c>
      <c r="K164" s="24">
        <v>22</v>
      </c>
      <c r="L164" s="24"/>
      <c r="M164" s="24"/>
      <c r="N164" s="24">
        <v>3</v>
      </c>
      <c r="O164" s="24">
        <v>11</v>
      </c>
      <c r="P164" s="24"/>
      <c r="Q164" s="24"/>
      <c r="R164" s="24"/>
      <c r="S164" s="24">
        <v>11</v>
      </c>
      <c r="T164" s="24"/>
      <c r="U164" s="24"/>
      <c r="V164" s="24">
        <v>12</v>
      </c>
      <c r="W164" s="24"/>
      <c r="X164" s="24"/>
      <c r="Y164" s="24">
        <v>253</v>
      </c>
      <c r="AB164" s="131"/>
      <c r="AC164" s="131"/>
      <c r="AD164" s="6" t="s">
        <v>6</v>
      </c>
      <c r="AE164" s="28">
        <f t="shared" si="49"/>
        <v>152</v>
      </c>
      <c r="AF164" s="28">
        <f t="shared" si="50"/>
        <v>41</v>
      </c>
      <c r="AG164" s="28">
        <f t="shared" si="51"/>
        <v>22</v>
      </c>
      <c r="AH164" s="28">
        <f t="shared" si="52"/>
        <v>12</v>
      </c>
      <c r="AI164" s="28">
        <f t="shared" si="53"/>
        <v>26</v>
      </c>
      <c r="AJ164" s="28">
        <f t="shared" si="54"/>
        <v>0</v>
      </c>
      <c r="AK164" s="28">
        <f t="shared" si="55"/>
        <v>253</v>
      </c>
    </row>
    <row r="165" spans="1:37">
      <c r="A165" s="131"/>
      <c r="B165" s="131"/>
      <c r="C165" s="6" t="s">
        <v>7</v>
      </c>
      <c r="D165" s="24"/>
      <c r="E165" s="24"/>
      <c r="F165" s="24"/>
      <c r="G165" s="24">
        <v>29</v>
      </c>
      <c r="H165" s="24">
        <v>11</v>
      </c>
      <c r="I165" s="24"/>
      <c r="J165" s="24">
        <v>18</v>
      </c>
      <c r="K165" s="24">
        <v>19</v>
      </c>
      <c r="L165" s="24"/>
      <c r="M165" s="24"/>
      <c r="N165" s="24">
        <v>3</v>
      </c>
      <c r="O165" s="24"/>
      <c r="P165" s="24"/>
      <c r="Q165" s="24"/>
      <c r="R165" s="24"/>
      <c r="S165" s="24">
        <v>9</v>
      </c>
      <c r="T165" s="24"/>
      <c r="U165" s="24"/>
      <c r="V165" s="24"/>
      <c r="W165" s="24"/>
      <c r="X165" s="24"/>
      <c r="Y165" s="24">
        <v>89</v>
      </c>
      <c r="AB165" s="131"/>
      <c r="AC165" s="131"/>
      <c r="AD165" s="6" t="s">
        <v>7</v>
      </c>
      <c r="AE165" s="28">
        <f t="shared" si="49"/>
        <v>40</v>
      </c>
      <c r="AF165" s="28">
        <f t="shared" si="50"/>
        <v>18</v>
      </c>
      <c r="AG165" s="28">
        <f t="shared" si="51"/>
        <v>19</v>
      </c>
      <c r="AH165" s="28">
        <f t="shared" si="52"/>
        <v>9</v>
      </c>
      <c r="AI165" s="28">
        <f t="shared" si="53"/>
        <v>3</v>
      </c>
      <c r="AJ165" s="28">
        <f t="shared" si="54"/>
        <v>0</v>
      </c>
      <c r="AK165" s="28">
        <f t="shared" si="55"/>
        <v>89</v>
      </c>
    </row>
    <row r="166" spans="1:37">
      <c r="A166" s="131"/>
      <c r="B166" s="131"/>
      <c r="C166" s="6" t="s">
        <v>8</v>
      </c>
      <c r="D166" s="24"/>
      <c r="E166" s="24">
        <v>2</v>
      </c>
      <c r="F166" s="24"/>
      <c r="G166" s="24">
        <v>45</v>
      </c>
      <c r="H166" s="24">
        <v>28</v>
      </c>
      <c r="I166" s="24"/>
      <c r="J166" s="24">
        <v>115</v>
      </c>
      <c r="K166" s="24">
        <v>40</v>
      </c>
      <c r="L166" s="24"/>
      <c r="M166" s="24"/>
      <c r="N166" s="24">
        <v>41</v>
      </c>
      <c r="O166" s="24">
        <v>49</v>
      </c>
      <c r="P166" s="24">
        <v>3</v>
      </c>
      <c r="Q166" s="24"/>
      <c r="R166" s="24"/>
      <c r="S166" s="24">
        <v>170</v>
      </c>
      <c r="T166" s="24"/>
      <c r="U166" s="24">
        <v>46</v>
      </c>
      <c r="V166" s="24">
        <v>157</v>
      </c>
      <c r="W166" s="24">
        <v>5</v>
      </c>
      <c r="X166" s="24"/>
      <c r="Y166" s="24">
        <v>701</v>
      </c>
      <c r="AB166" s="131"/>
      <c r="AC166" s="131"/>
      <c r="AD166" s="6" t="s">
        <v>8</v>
      </c>
      <c r="AE166" s="28">
        <f t="shared" si="49"/>
        <v>75</v>
      </c>
      <c r="AF166" s="28">
        <f t="shared" si="50"/>
        <v>115</v>
      </c>
      <c r="AG166" s="28">
        <f t="shared" si="51"/>
        <v>40</v>
      </c>
      <c r="AH166" s="28">
        <f t="shared" si="52"/>
        <v>173</v>
      </c>
      <c r="AI166" s="28">
        <f t="shared" si="53"/>
        <v>298</v>
      </c>
      <c r="AJ166" s="28">
        <f t="shared" si="54"/>
        <v>0</v>
      </c>
      <c r="AK166" s="28">
        <f t="shared" si="55"/>
        <v>701</v>
      </c>
    </row>
    <row r="167" spans="1:37">
      <c r="A167" s="131"/>
      <c r="B167" s="131"/>
      <c r="C167" s="6" t="s">
        <v>9</v>
      </c>
      <c r="D167" s="24"/>
      <c r="E167" s="24">
        <v>1</v>
      </c>
      <c r="F167" s="24"/>
      <c r="G167" s="24">
        <v>6</v>
      </c>
      <c r="H167" s="24">
        <v>4</v>
      </c>
      <c r="I167" s="24"/>
      <c r="J167" s="24">
        <v>11</v>
      </c>
      <c r="K167" s="24">
        <v>6</v>
      </c>
      <c r="L167" s="24"/>
      <c r="M167" s="24"/>
      <c r="N167" s="24">
        <v>1</v>
      </c>
      <c r="O167" s="24">
        <v>4</v>
      </c>
      <c r="P167" s="24">
        <v>1</v>
      </c>
      <c r="Q167" s="24"/>
      <c r="R167" s="24"/>
      <c r="S167" s="24">
        <v>17</v>
      </c>
      <c r="T167" s="24"/>
      <c r="U167" s="24">
        <v>6</v>
      </c>
      <c r="V167" s="24">
        <v>22</v>
      </c>
      <c r="W167" s="24"/>
      <c r="X167" s="24"/>
      <c r="Y167" s="24">
        <v>79</v>
      </c>
      <c r="AB167" s="131"/>
      <c r="AC167" s="131"/>
      <c r="AD167" s="6" t="s">
        <v>9</v>
      </c>
      <c r="AE167" s="28">
        <f t="shared" si="49"/>
        <v>11</v>
      </c>
      <c r="AF167" s="28">
        <f t="shared" si="50"/>
        <v>11</v>
      </c>
      <c r="AG167" s="28">
        <f t="shared" si="51"/>
        <v>6</v>
      </c>
      <c r="AH167" s="28">
        <f t="shared" si="52"/>
        <v>18</v>
      </c>
      <c r="AI167" s="28">
        <f t="shared" si="53"/>
        <v>33</v>
      </c>
      <c r="AJ167" s="28">
        <f t="shared" si="54"/>
        <v>0</v>
      </c>
      <c r="AK167" s="28">
        <f t="shared" si="55"/>
        <v>79</v>
      </c>
    </row>
    <row r="168" spans="1:37">
      <c r="A168" s="131"/>
      <c r="B168" s="131"/>
      <c r="C168" s="6" t="s">
        <v>10</v>
      </c>
      <c r="D168" s="24"/>
      <c r="E168" s="24"/>
      <c r="F168" s="24"/>
      <c r="G168" s="24">
        <v>2</v>
      </c>
      <c r="H168" s="24"/>
      <c r="I168" s="24"/>
      <c r="J168" s="24">
        <v>1</v>
      </c>
      <c r="K168" s="24">
        <v>1</v>
      </c>
      <c r="L168" s="24"/>
      <c r="M168" s="24"/>
      <c r="N168" s="24"/>
      <c r="O168" s="24">
        <v>5</v>
      </c>
      <c r="P168" s="24"/>
      <c r="Q168" s="24"/>
      <c r="R168" s="24"/>
      <c r="S168" s="24">
        <v>2</v>
      </c>
      <c r="T168" s="24"/>
      <c r="U168" s="24">
        <v>2</v>
      </c>
      <c r="V168" s="24">
        <v>5</v>
      </c>
      <c r="W168" s="24"/>
      <c r="X168" s="24"/>
      <c r="Y168" s="24">
        <v>18</v>
      </c>
      <c r="AB168" s="131"/>
      <c r="AC168" s="131"/>
      <c r="AD168" s="6" t="s">
        <v>10</v>
      </c>
      <c r="AE168" s="28">
        <f t="shared" si="49"/>
        <v>2</v>
      </c>
      <c r="AF168" s="28">
        <f t="shared" si="50"/>
        <v>1</v>
      </c>
      <c r="AG168" s="28">
        <f t="shared" si="51"/>
        <v>1</v>
      </c>
      <c r="AH168" s="28">
        <f t="shared" si="52"/>
        <v>2</v>
      </c>
      <c r="AI168" s="28">
        <f t="shared" si="53"/>
        <v>12</v>
      </c>
      <c r="AJ168" s="28">
        <f t="shared" si="54"/>
        <v>0</v>
      </c>
      <c r="AK168" s="28">
        <f t="shared" si="55"/>
        <v>18</v>
      </c>
    </row>
    <row r="169" spans="1:37">
      <c r="A169" s="131"/>
      <c r="B169" s="131"/>
      <c r="C169" s="6" t="s">
        <v>11</v>
      </c>
      <c r="D169" s="24"/>
      <c r="E169" s="24"/>
      <c r="F169" s="24"/>
      <c r="G169" s="24">
        <v>13</v>
      </c>
      <c r="H169" s="24">
        <v>6</v>
      </c>
      <c r="I169" s="24"/>
      <c r="J169" s="24">
        <v>35</v>
      </c>
      <c r="K169" s="24">
        <v>12</v>
      </c>
      <c r="L169" s="24"/>
      <c r="M169" s="24"/>
      <c r="N169" s="24">
        <v>9</v>
      </c>
      <c r="O169" s="24">
        <v>9</v>
      </c>
      <c r="P169" s="24"/>
      <c r="Q169" s="24"/>
      <c r="R169" s="24"/>
      <c r="S169" s="24">
        <v>33</v>
      </c>
      <c r="T169" s="24"/>
      <c r="U169" s="24">
        <v>4</v>
      </c>
      <c r="V169" s="24">
        <v>61</v>
      </c>
      <c r="W169" s="24">
        <v>2</v>
      </c>
      <c r="X169" s="24"/>
      <c r="Y169" s="24">
        <v>184</v>
      </c>
      <c r="AB169" s="131"/>
      <c r="AC169" s="131"/>
      <c r="AD169" s="6" t="s">
        <v>11</v>
      </c>
      <c r="AE169" s="28">
        <f t="shared" si="49"/>
        <v>19</v>
      </c>
      <c r="AF169" s="28">
        <f t="shared" si="50"/>
        <v>35</v>
      </c>
      <c r="AG169" s="28">
        <f t="shared" si="51"/>
        <v>12</v>
      </c>
      <c r="AH169" s="28">
        <f t="shared" si="52"/>
        <v>33</v>
      </c>
      <c r="AI169" s="28">
        <f t="shared" si="53"/>
        <v>85</v>
      </c>
      <c r="AJ169" s="28">
        <f t="shared" si="54"/>
        <v>0</v>
      </c>
      <c r="AK169" s="28">
        <f t="shared" si="55"/>
        <v>184</v>
      </c>
    </row>
    <row r="170" spans="1:37">
      <c r="A170" s="131"/>
      <c r="B170" s="131"/>
      <c r="C170" s="6" t="s">
        <v>12</v>
      </c>
      <c r="D170" s="24"/>
      <c r="E170" s="24"/>
      <c r="F170" s="24">
        <v>3</v>
      </c>
      <c r="G170" s="24">
        <v>13</v>
      </c>
      <c r="H170" s="24">
        <v>78</v>
      </c>
      <c r="I170" s="24"/>
      <c r="J170" s="24">
        <v>5</v>
      </c>
      <c r="K170" s="24">
        <v>3</v>
      </c>
      <c r="L170" s="24"/>
      <c r="M170" s="24"/>
      <c r="N170" s="24"/>
      <c r="O170" s="24">
        <v>1</v>
      </c>
      <c r="P170" s="24"/>
      <c r="Q170" s="24"/>
      <c r="R170" s="24"/>
      <c r="S170" s="24">
        <v>2</v>
      </c>
      <c r="T170" s="24"/>
      <c r="U170" s="24">
        <v>5</v>
      </c>
      <c r="V170" s="24">
        <v>1</v>
      </c>
      <c r="W170" s="24"/>
      <c r="X170" s="24"/>
      <c r="Y170" s="24">
        <v>111</v>
      </c>
      <c r="AB170" s="131"/>
      <c r="AC170" s="131"/>
      <c r="AD170" s="6" t="s">
        <v>12</v>
      </c>
      <c r="AE170" s="28">
        <f t="shared" si="49"/>
        <v>94</v>
      </c>
      <c r="AF170" s="28">
        <f t="shared" si="50"/>
        <v>5</v>
      </c>
      <c r="AG170" s="28">
        <f t="shared" si="51"/>
        <v>3</v>
      </c>
      <c r="AH170" s="28">
        <f t="shared" si="52"/>
        <v>2</v>
      </c>
      <c r="AI170" s="28">
        <f t="shared" si="53"/>
        <v>7</v>
      </c>
      <c r="AJ170" s="28">
        <f t="shared" si="54"/>
        <v>0</v>
      </c>
      <c r="AK170" s="28">
        <f t="shared" si="55"/>
        <v>111</v>
      </c>
    </row>
    <row r="171" spans="1:37">
      <c r="A171" s="131"/>
      <c r="B171" s="131"/>
      <c r="C171" s="6" t="s">
        <v>13</v>
      </c>
      <c r="D171" s="24"/>
      <c r="E171" s="24"/>
      <c r="F171" s="24"/>
      <c r="G171" s="24">
        <v>50</v>
      </c>
      <c r="H171" s="24"/>
      <c r="I171" s="24"/>
      <c r="J171" s="24">
        <v>10</v>
      </c>
      <c r="K171" s="24">
        <v>17</v>
      </c>
      <c r="L171" s="24"/>
      <c r="M171" s="24"/>
      <c r="N171" s="24"/>
      <c r="O171" s="24"/>
      <c r="P171" s="24"/>
      <c r="Q171" s="24"/>
      <c r="R171" s="24"/>
      <c r="S171" s="24"/>
      <c r="T171" s="24"/>
      <c r="U171" s="24"/>
      <c r="V171" s="24"/>
      <c r="W171" s="24"/>
      <c r="X171" s="24"/>
      <c r="Y171" s="24">
        <v>77</v>
      </c>
      <c r="AB171" s="131"/>
      <c r="AC171" s="131"/>
      <c r="AD171" s="6" t="s">
        <v>13</v>
      </c>
      <c r="AE171" s="28">
        <f t="shared" si="49"/>
        <v>50</v>
      </c>
      <c r="AF171" s="28">
        <f t="shared" si="50"/>
        <v>10</v>
      </c>
      <c r="AG171" s="28">
        <f t="shared" si="51"/>
        <v>17</v>
      </c>
      <c r="AH171" s="28">
        <f t="shared" si="52"/>
        <v>0</v>
      </c>
      <c r="AI171" s="28">
        <f t="shared" si="53"/>
        <v>0</v>
      </c>
      <c r="AJ171" s="28">
        <f t="shared" si="54"/>
        <v>0</v>
      </c>
      <c r="AK171" s="28">
        <f t="shared" si="55"/>
        <v>77</v>
      </c>
    </row>
    <row r="172" spans="1:37">
      <c r="A172" s="131"/>
      <c r="B172" s="131"/>
      <c r="C172" s="6" t="s">
        <v>15</v>
      </c>
      <c r="D172" s="24">
        <v>2</v>
      </c>
      <c r="E172" s="24">
        <v>68</v>
      </c>
      <c r="F172" s="24">
        <v>14</v>
      </c>
      <c r="G172" s="24">
        <v>599</v>
      </c>
      <c r="H172" s="24">
        <v>819</v>
      </c>
      <c r="I172" s="24">
        <v>1</v>
      </c>
      <c r="J172" s="24">
        <v>358</v>
      </c>
      <c r="K172" s="24">
        <v>247</v>
      </c>
      <c r="L172" s="24">
        <v>1</v>
      </c>
      <c r="M172" s="24"/>
      <c r="N172" s="24">
        <v>17</v>
      </c>
      <c r="O172" s="24">
        <v>60</v>
      </c>
      <c r="P172" s="24"/>
      <c r="Q172" s="24">
        <v>1</v>
      </c>
      <c r="R172" s="24">
        <v>3</v>
      </c>
      <c r="S172" s="24">
        <v>265</v>
      </c>
      <c r="T172" s="24"/>
      <c r="U172" s="24">
        <v>27</v>
      </c>
      <c r="V172" s="24">
        <v>81</v>
      </c>
      <c r="W172" s="24">
        <v>7</v>
      </c>
      <c r="X172" s="24"/>
      <c r="Y172" s="24">
        <v>2570</v>
      </c>
      <c r="AB172" s="131"/>
      <c r="AC172" s="131"/>
      <c r="AD172" s="6" t="s">
        <v>15</v>
      </c>
      <c r="AE172" s="28">
        <f t="shared" ref="AE172:AE235" si="56">D172+E172+F172+G172+H172+Q172</f>
        <v>1503</v>
      </c>
      <c r="AF172" s="28">
        <f t="shared" ref="AF172:AF235" si="57">J172</f>
        <v>358</v>
      </c>
      <c r="AG172" s="28">
        <f t="shared" ref="AG172:AG235" si="58">K172+L172+R172+M172</f>
        <v>251</v>
      </c>
      <c r="AH172" s="28">
        <f t="shared" ref="AH172:AH235" si="59">I172+S172+P172</f>
        <v>266</v>
      </c>
      <c r="AI172" s="28">
        <f t="shared" ref="AI172:AI235" si="60">W172+V172+U172+T172+O172+N172</f>
        <v>192</v>
      </c>
      <c r="AJ172" s="28">
        <f t="shared" ref="AJ172:AJ235" si="61">X172</f>
        <v>0</v>
      </c>
      <c r="AK172" s="28">
        <f t="shared" ref="AK172:AK235" si="62">SUM(AE172:AJ172)</f>
        <v>2570</v>
      </c>
    </row>
    <row r="173" spans="1:37">
      <c r="A173" s="131"/>
      <c r="B173" s="131"/>
      <c r="C173" s="6" t="s">
        <v>16</v>
      </c>
      <c r="D173" s="24"/>
      <c r="E173" s="24">
        <v>6</v>
      </c>
      <c r="F173" s="24">
        <v>3</v>
      </c>
      <c r="G173" s="24">
        <v>59</v>
      </c>
      <c r="H173" s="24">
        <v>115</v>
      </c>
      <c r="I173" s="24"/>
      <c r="J173" s="24">
        <v>44</v>
      </c>
      <c r="K173" s="24">
        <v>25</v>
      </c>
      <c r="L173" s="24"/>
      <c r="M173" s="24"/>
      <c r="N173" s="24">
        <v>3</v>
      </c>
      <c r="O173" s="24">
        <v>3</v>
      </c>
      <c r="P173" s="24"/>
      <c r="Q173" s="24">
        <v>1</v>
      </c>
      <c r="R173" s="24"/>
      <c r="S173" s="24">
        <v>23</v>
      </c>
      <c r="T173" s="24"/>
      <c r="U173" s="24">
        <v>4</v>
      </c>
      <c r="V173" s="24">
        <v>13</v>
      </c>
      <c r="W173" s="24"/>
      <c r="X173" s="24"/>
      <c r="Y173" s="24">
        <v>299</v>
      </c>
      <c r="AB173" s="131"/>
      <c r="AC173" s="131"/>
      <c r="AD173" s="6" t="s">
        <v>16</v>
      </c>
      <c r="AE173" s="28">
        <f t="shared" si="56"/>
        <v>184</v>
      </c>
      <c r="AF173" s="28">
        <f t="shared" si="57"/>
        <v>44</v>
      </c>
      <c r="AG173" s="28">
        <f t="shared" si="58"/>
        <v>25</v>
      </c>
      <c r="AH173" s="28">
        <f t="shared" si="59"/>
        <v>23</v>
      </c>
      <c r="AI173" s="28">
        <f t="shared" si="60"/>
        <v>23</v>
      </c>
      <c r="AJ173" s="28">
        <f t="shared" si="61"/>
        <v>0</v>
      </c>
      <c r="AK173" s="28">
        <f t="shared" si="62"/>
        <v>299</v>
      </c>
    </row>
    <row r="174" spans="1:37">
      <c r="A174" s="131"/>
      <c r="B174" s="131"/>
      <c r="C174" s="6" t="s">
        <v>22</v>
      </c>
      <c r="D174" s="24"/>
      <c r="E174" s="24">
        <v>3</v>
      </c>
      <c r="F174" s="24">
        <v>1</v>
      </c>
      <c r="G174" s="24">
        <v>35</v>
      </c>
      <c r="H174" s="24">
        <v>39</v>
      </c>
      <c r="I174" s="24"/>
      <c r="J174" s="24">
        <v>7</v>
      </c>
      <c r="K174" s="24">
        <v>9</v>
      </c>
      <c r="L174" s="24"/>
      <c r="M174" s="24"/>
      <c r="N174" s="24"/>
      <c r="O174" s="24">
        <v>1</v>
      </c>
      <c r="P174" s="24"/>
      <c r="Q174" s="24"/>
      <c r="R174" s="24"/>
      <c r="S174" s="24">
        <v>2</v>
      </c>
      <c r="T174" s="24"/>
      <c r="U174" s="24"/>
      <c r="V174" s="24">
        <v>2</v>
      </c>
      <c r="W174" s="24"/>
      <c r="X174" s="24"/>
      <c r="Y174" s="24">
        <v>99</v>
      </c>
      <c r="AB174" s="131"/>
      <c r="AC174" s="131"/>
      <c r="AD174" s="6" t="s">
        <v>22</v>
      </c>
      <c r="AE174" s="28">
        <f t="shared" si="56"/>
        <v>78</v>
      </c>
      <c r="AF174" s="28">
        <f t="shared" si="57"/>
        <v>7</v>
      </c>
      <c r="AG174" s="28">
        <f t="shared" si="58"/>
        <v>9</v>
      </c>
      <c r="AH174" s="28">
        <f t="shared" si="59"/>
        <v>2</v>
      </c>
      <c r="AI174" s="28">
        <f t="shared" si="60"/>
        <v>3</v>
      </c>
      <c r="AJ174" s="28">
        <f t="shared" si="61"/>
        <v>0</v>
      </c>
      <c r="AK174" s="28">
        <f t="shared" si="62"/>
        <v>99</v>
      </c>
    </row>
    <row r="175" spans="1:37">
      <c r="A175" s="131"/>
      <c r="B175" s="131"/>
      <c r="C175" s="6" t="s">
        <v>23</v>
      </c>
      <c r="D175" s="24"/>
      <c r="E175" s="24">
        <v>8</v>
      </c>
      <c r="F175" s="24">
        <v>7</v>
      </c>
      <c r="G175" s="24">
        <v>20</v>
      </c>
      <c r="H175" s="24">
        <v>45</v>
      </c>
      <c r="I175" s="24"/>
      <c r="J175" s="24">
        <v>12</v>
      </c>
      <c r="K175" s="24">
        <v>4</v>
      </c>
      <c r="L175" s="24"/>
      <c r="M175" s="24"/>
      <c r="N175" s="24">
        <v>1</v>
      </c>
      <c r="O175" s="24">
        <v>1</v>
      </c>
      <c r="P175" s="24">
        <v>1</v>
      </c>
      <c r="Q175" s="24"/>
      <c r="R175" s="24"/>
      <c r="S175" s="24">
        <v>2</v>
      </c>
      <c r="T175" s="24"/>
      <c r="U175" s="24"/>
      <c r="V175" s="24">
        <v>1</v>
      </c>
      <c r="W175" s="24"/>
      <c r="X175" s="24"/>
      <c r="Y175" s="24">
        <v>102</v>
      </c>
      <c r="AB175" s="131"/>
      <c r="AC175" s="131"/>
      <c r="AD175" s="6" t="s">
        <v>23</v>
      </c>
      <c r="AE175" s="28">
        <f t="shared" si="56"/>
        <v>80</v>
      </c>
      <c r="AF175" s="28">
        <f t="shared" si="57"/>
        <v>12</v>
      </c>
      <c r="AG175" s="28">
        <f t="shared" si="58"/>
        <v>4</v>
      </c>
      <c r="AH175" s="28">
        <f t="shared" si="59"/>
        <v>3</v>
      </c>
      <c r="AI175" s="28">
        <f t="shared" si="60"/>
        <v>3</v>
      </c>
      <c r="AJ175" s="28">
        <f t="shared" si="61"/>
        <v>0</v>
      </c>
      <c r="AK175" s="28">
        <f t="shared" si="62"/>
        <v>102</v>
      </c>
    </row>
    <row r="176" spans="1:37">
      <c r="A176" s="131"/>
      <c r="B176" s="131"/>
      <c r="C176" s="6" t="s">
        <v>21</v>
      </c>
      <c r="D176" s="24"/>
      <c r="E176" s="24"/>
      <c r="F176" s="24"/>
      <c r="G176" s="24">
        <v>7</v>
      </c>
      <c r="H176" s="24">
        <v>1</v>
      </c>
      <c r="I176" s="24"/>
      <c r="J176" s="24">
        <v>2</v>
      </c>
      <c r="K176" s="24">
        <v>2</v>
      </c>
      <c r="L176" s="24"/>
      <c r="M176" s="24"/>
      <c r="N176" s="24">
        <v>1</v>
      </c>
      <c r="O176" s="24"/>
      <c r="P176" s="24"/>
      <c r="Q176" s="24"/>
      <c r="R176" s="24"/>
      <c r="S176" s="24">
        <v>1</v>
      </c>
      <c r="T176" s="24"/>
      <c r="U176" s="24"/>
      <c r="V176" s="24">
        <v>1</v>
      </c>
      <c r="W176" s="24"/>
      <c r="X176" s="24"/>
      <c r="Y176" s="24">
        <v>15</v>
      </c>
      <c r="AB176" s="131"/>
      <c r="AC176" s="131"/>
      <c r="AD176" s="6" t="s">
        <v>21</v>
      </c>
      <c r="AE176" s="28">
        <f t="shared" si="56"/>
        <v>8</v>
      </c>
      <c r="AF176" s="28">
        <f t="shared" si="57"/>
        <v>2</v>
      </c>
      <c r="AG176" s="28">
        <f t="shared" si="58"/>
        <v>2</v>
      </c>
      <c r="AH176" s="28">
        <f t="shared" si="59"/>
        <v>1</v>
      </c>
      <c r="AI176" s="28">
        <f t="shared" si="60"/>
        <v>2</v>
      </c>
      <c r="AJ176" s="28">
        <f t="shared" si="61"/>
        <v>0</v>
      </c>
      <c r="AK176" s="28">
        <f t="shared" si="62"/>
        <v>15</v>
      </c>
    </row>
    <row r="177" spans="1:37">
      <c r="A177" s="131"/>
      <c r="B177" s="18" t="s">
        <v>24</v>
      </c>
      <c r="C177" s="6" t="s">
        <v>25</v>
      </c>
      <c r="D177" s="24"/>
      <c r="E177" s="24"/>
      <c r="F177" s="24">
        <v>2</v>
      </c>
      <c r="G177" s="24">
        <v>22</v>
      </c>
      <c r="H177" s="24">
        <v>12</v>
      </c>
      <c r="I177" s="24"/>
      <c r="J177" s="24">
        <v>12</v>
      </c>
      <c r="K177" s="24">
        <v>3</v>
      </c>
      <c r="L177" s="24"/>
      <c r="M177" s="24"/>
      <c r="N177" s="24"/>
      <c r="O177" s="24">
        <v>4</v>
      </c>
      <c r="P177" s="24"/>
      <c r="Q177" s="24"/>
      <c r="R177" s="24"/>
      <c r="S177" s="24">
        <v>15</v>
      </c>
      <c r="T177" s="24"/>
      <c r="U177" s="24">
        <v>6</v>
      </c>
      <c r="V177" s="24">
        <v>4</v>
      </c>
      <c r="W177" s="24"/>
      <c r="X177" s="24"/>
      <c r="Y177" s="24">
        <v>80</v>
      </c>
      <c r="AB177" s="131"/>
      <c r="AC177" s="18" t="s">
        <v>24</v>
      </c>
      <c r="AD177" s="6" t="s">
        <v>25</v>
      </c>
      <c r="AE177" s="28">
        <f t="shared" si="56"/>
        <v>36</v>
      </c>
      <c r="AF177" s="28">
        <f t="shared" si="57"/>
        <v>12</v>
      </c>
      <c r="AG177" s="28">
        <f t="shared" si="58"/>
        <v>3</v>
      </c>
      <c r="AH177" s="28">
        <f t="shared" si="59"/>
        <v>15</v>
      </c>
      <c r="AI177" s="28">
        <f t="shared" si="60"/>
        <v>14</v>
      </c>
      <c r="AJ177" s="28">
        <f t="shared" si="61"/>
        <v>0</v>
      </c>
      <c r="AK177" s="28">
        <f t="shared" si="62"/>
        <v>80</v>
      </c>
    </row>
    <row r="178" spans="1:37">
      <c r="A178" s="131"/>
      <c r="B178" s="131" t="s">
        <v>31</v>
      </c>
      <c r="C178" s="6" t="s">
        <v>33</v>
      </c>
      <c r="D178" s="24"/>
      <c r="E178" s="24">
        <v>4</v>
      </c>
      <c r="F178" s="24">
        <v>1</v>
      </c>
      <c r="G178" s="24"/>
      <c r="H178" s="24">
        <v>18</v>
      </c>
      <c r="I178" s="24"/>
      <c r="J178" s="24"/>
      <c r="K178" s="24"/>
      <c r="L178" s="24"/>
      <c r="M178" s="24"/>
      <c r="N178" s="24"/>
      <c r="O178" s="24"/>
      <c r="P178" s="24"/>
      <c r="Q178" s="24"/>
      <c r="R178" s="24"/>
      <c r="S178" s="24"/>
      <c r="T178" s="24"/>
      <c r="U178" s="24"/>
      <c r="V178" s="24"/>
      <c r="W178" s="24"/>
      <c r="X178" s="24"/>
      <c r="Y178" s="24">
        <v>23</v>
      </c>
      <c r="AB178" s="131"/>
      <c r="AC178" s="131" t="s">
        <v>31</v>
      </c>
      <c r="AD178" s="6" t="s">
        <v>33</v>
      </c>
      <c r="AE178" s="28">
        <f t="shared" si="56"/>
        <v>23</v>
      </c>
      <c r="AF178" s="28">
        <f t="shared" si="57"/>
        <v>0</v>
      </c>
      <c r="AG178" s="28">
        <f t="shared" si="58"/>
        <v>0</v>
      </c>
      <c r="AH178" s="28">
        <f t="shared" si="59"/>
        <v>0</v>
      </c>
      <c r="AI178" s="28">
        <f t="shared" si="60"/>
        <v>0</v>
      </c>
      <c r="AJ178" s="28">
        <f t="shared" si="61"/>
        <v>0</v>
      </c>
      <c r="AK178" s="28">
        <f t="shared" si="62"/>
        <v>23</v>
      </c>
    </row>
    <row r="179" spans="1:37">
      <c r="A179" s="131"/>
      <c r="B179" s="131"/>
      <c r="C179" s="6" t="s">
        <v>35</v>
      </c>
      <c r="D179" s="24"/>
      <c r="E179" s="24">
        <v>2</v>
      </c>
      <c r="F179" s="24"/>
      <c r="G179" s="24">
        <v>50</v>
      </c>
      <c r="H179" s="24">
        <v>37</v>
      </c>
      <c r="I179" s="24"/>
      <c r="J179" s="24">
        <v>15</v>
      </c>
      <c r="K179" s="24">
        <v>6</v>
      </c>
      <c r="L179" s="24"/>
      <c r="M179" s="24"/>
      <c r="N179" s="24"/>
      <c r="O179" s="24"/>
      <c r="P179" s="24"/>
      <c r="Q179" s="24"/>
      <c r="R179" s="24"/>
      <c r="S179" s="24">
        <v>12</v>
      </c>
      <c r="T179" s="24"/>
      <c r="U179" s="24"/>
      <c r="V179" s="24"/>
      <c r="W179" s="24"/>
      <c r="X179" s="24"/>
      <c r="Y179" s="24">
        <v>122</v>
      </c>
      <c r="AB179" s="131"/>
      <c r="AC179" s="131"/>
      <c r="AD179" s="6" t="s">
        <v>35</v>
      </c>
      <c r="AE179" s="28">
        <f t="shared" si="56"/>
        <v>89</v>
      </c>
      <c r="AF179" s="28">
        <f t="shared" si="57"/>
        <v>15</v>
      </c>
      <c r="AG179" s="28">
        <f t="shared" si="58"/>
        <v>6</v>
      </c>
      <c r="AH179" s="28">
        <f t="shared" si="59"/>
        <v>12</v>
      </c>
      <c r="AI179" s="28">
        <f t="shared" si="60"/>
        <v>0</v>
      </c>
      <c r="AJ179" s="28">
        <f t="shared" si="61"/>
        <v>0</v>
      </c>
      <c r="AK179" s="28">
        <f t="shared" si="62"/>
        <v>122</v>
      </c>
    </row>
    <row r="180" spans="1:37">
      <c r="A180" s="131"/>
      <c r="B180" s="131"/>
      <c r="C180" s="6" t="s">
        <v>36</v>
      </c>
      <c r="D180" s="24"/>
      <c r="E180" s="24">
        <v>3</v>
      </c>
      <c r="F180" s="24">
        <v>1</v>
      </c>
      <c r="G180" s="24">
        <v>16</v>
      </c>
      <c r="H180" s="24">
        <v>25</v>
      </c>
      <c r="I180" s="24"/>
      <c r="J180" s="24"/>
      <c r="K180" s="24"/>
      <c r="L180" s="24"/>
      <c r="M180" s="24"/>
      <c r="N180" s="24"/>
      <c r="O180" s="24"/>
      <c r="P180" s="24"/>
      <c r="Q180" s="24">
        <v>1</v>
      </c>
      <c r="R180" s="24"/>
      <c r="S180" s="24">
        <v>2</v>
      </c>
      <c r="T180" s="24"/>
      <c r="U180" s="24"/>
      <c r="V180" s="24"/>
      <c r="W180" s="24"/>
      <c r="X180" s="24"/>
      <c r="Y180" s="24">
        <v>48</v>
      </c>
      <c r="AB180" s="131"/>
      <c r="AC180" s="131"/>
      <c r="AD180" s="6" t="s">
        <v>36</v>
      </c>
      <c r="AE180" s="28">
        <f t="shared" si="56"/>
        <v>46</v>
      </c>
      <c r="AF180" s="28">
        <f t="shared" si="57"/>
        <v>0</v>
      </c>
      <c r="AG180" s="28">
        <f t="shared" si="58"/>
        <v>0</v>
      </c>
      <c r="AH180" s="28">
        <f t="shared" si="59"/>
        <v>2</v>
      </c>
      <c r="AI180" s="28">
        <f t="shared" si="60"/>
        <v>0</v>
      </c>
      <c r="AJ180" s="28">
        <f t="shared" si="61"/>
        <v>0</v>
      </c>
      <c r="AK180" s="28">
        <f t="shared" si="62"/>
        <v>48</v>
      </c>
    </row>
    <row r="181" spans="1:37">
      <c r="A181" s="131"/>
      <c r="B181" s="131"/>
      <c r="C181" s="6" t="s">
        <v>38</v>
      </c>
      <c r="D181" s="24"/>
      <c r="E181" s="24">
        <v>6</v>
      </c>
      <c r="F181" s="24">
        <v>2</v>
      </c>
      <c r="G181" s="24">
        <v>25</v>
      </c>
      <c r="H181" s="24">
        <v>27</v>
      </c>
      <c r="I181" s="24"/>
      <c r="J181" s="24">
        <v>3</v>
      </c>
      <c r="K181" s="24">
        <v>6</v>
      </c>
      <c r="L181" s="24"/>
      <c r="M181" s="24"/>
      <c r="N181" s="24"/>
      <c r="O181" s="24"/>
      <c r="P181" s="24"/>
      <c r="Q181" s="24">
        <v>2</v>
      </c>
      <c r="R181" s="24"/>
      <c r="S181" s="24">
        <v>1</v>
      </c>
      <c r="T181" s="24"/>
      <c r="U181" s="24"/>
      <c r="V181" s="24"/>
      <c r="W181" s="24"/>
      <c r="X181" s="24"/>
      <c r="Y181" s="24">
        <v>72</v>
      </c>
      <c r="AB181" s="131"/>
      <c r="AC181" s="131"/>
      <c r="AD181" s="6" t="s">
        <v>38</v>
      </c>
      <c r="AE181" s="28">
        <f t="shared" si="56"/>
        <v>62</v>
      </c>
      <c r="AF181" s="28">
        <f t="shared" si="57"/>
        <v>3</v>
      </c>
      <c r="AG181" s="28">
        <f t="shared" si="58"/>
        <v>6</v>
      </c>
      <c r="AH181" s="28">
        <f t="shared" si="59"/>
        <v>1</v>
      </c>
      <c r="AI181" s="28">
        <f t="shared" si="60"/>
        <v>0</v>
      </c>
      <c r="AJ181" s="28">
        <f t="shared" si="61"/>
        <v>0</v>
      </c>
      <c r="AK181" s="28">
        <f t="shared" si="62"/>
        <v>72</v>
      </c>
    </row>
    <row r="182" spans="1:37">
      <c r="A182" s="131"/>
      <c r="B182" s="131"/>
      <c r="C182" s="6" t="s">
        <v>39</v>
      </c>
      <c r="D182" s="24">
        <v>2</v>
      </c>
      <c r="E182" s="24">
        <v>7</v>
      </c>
      <c r="F182" s="24">
        <v>2</v>
      </c>
      <c r="G182" s="24">
        <v>43</v>
      </c>
      <c r="H182" s="24">
        <v>91</v>
      </c>
      <c r="I182" s="24"/>
      <c r="J182" s="24"/>
      <c r="K182" s="24"/>
      <c r="L182" s="24"/>
      <c r="M182" s="24"/>
      <c r="N182" s="24"/>
      <c r="O182" s="24"/>
      <c r="P182" s="24"/>
      <c r="Q182" s="24"/>
      <c r="R182" s="24"/>
      <c r="S182" s="24"/>
      <c r="T182" s="24"/>
      <c r="U182" s="24"/>
      <c r="V182" s="24"/>
      <c r="W182" s="24"/>
      <c r="X182" s="24"/>
      <c r="Y182" s="24">
        <v>145</v>
      </c>
      <c r="AB182" s="131"/>
      <c r="AC182" s="131"/>
      <c r="AD182" s="6" t="s">
        <v>39</v>
      </c>
      <c r="AE182" s="28">
        <f t="shared" si="56"/>
        <v>145</v>
      </c>
      <c r="AF182" s="28">
        <f t="shared" si="57"/>
        <v>0</v>
      </c>
      <c r="AG182" s="28">
        <f t="shared" si="58"/>
        <v>0</v>
      </c>
      <c r="AH182" s="28">
        <f t="shared" si="59"/>
        <v>0</v>
      </c>
      <c r="AI182" s="28">
        <f t="shared" si="60"/>
        <v>0</v>
      </c>
      <c r="AJ182" s="28">
        <f t="shared" si="61"/>
        <v>0</v>
      </c>
      <c r="AK182" s="28">
        <f t="shared" si="62"/>
        <v>145</v>
      </c>
    </row>
    <row r="183" spans="1:37">
      <c r="A183" s="131"/>
      <c r="B183" s="131" t="s">
        <v>41</v>
      </c>
      <c r="C183" s="6" t="s">
        <v>42</v>
      </c>
      <c r="D183" s="24"/>
      <c r="E183" s="24">
        <v>10</v>
      </c>
      <c r="F183" s="24">
        <v>2</v>
      </c>
      <c r="G183" s="24">
        <v>32</v>
      </c>
      <c r="H183" s="24">
        <v>38</v>
      </c>
      <c r="I183" s="24"/>
      <c r="J183" s="24"/>
      <c r="K183" s="24">
        <v>10</v>
      </c>
      <c r="L183" s="24"/>
      <c r="M183" s="24"/>
      <c r="N183" s="24"/>
      <c r="O183" s="24">
        <v>2</v>
      </c>
      <c r="P183" s="24"/>
      <c r="Q183" s="24"/>
      <c r="R183" s="24"/>
      <c r="S183" s="24">
        <v>4</v>
      </c>
      <c r="T183" s="24"/>
      <c r="U183" s="24"/>
      <c r="V183" s="24"/>
      <c r="W183" s="24"/>
      <c r="X183" s="24"/>
      <c r="Y183" s="24">
        <v>98</v>
      </c>
      <c r="AB183" s="131"/>
      <c r="AC183" s="131" t="s">
        <v>41</v>
      </c>
      <c r="AD183" s="6" t="s">
        <v>42</v>
      </c>
      <c r="AE183" s="28">
        <f t="shared" si="56"/>
        <v>82</v>
      </c>
      <c r="AF183" s="28">
        <f t="shared" si="57"/>
        <v>0</v>
      </c>
      <c r="AG183" s="28">
        <f t="shared" si="58"/>
        <v>10</v>
      </c>
      <c r="AH183" s="28">
        <f t="shared" si="59"/>
        <v>4</v>
      </c>
      <c r="AI183" s="28">
        <f t="shared" si="60"/>
        <v>2</v>
      </c>
      <c r="AJ183" s="28">
        <f t="shared" si="61"/>
        <v>0</v>
      </c>
      <c r="AK183" s="28">
        <f t="shared" si="62"/>
        <v>98</v>
      </c>
    </row>
    <row r="184" spans="1:37">
      <c r="A184" s="131"/>
      <c r="B184" s="131"/>
      <c r="C184" s="6" t="s">
        <v>43</v>
      </c>
      <c r="D184" s="24">
        <v>1</v>
      </c>
      <c r="E184" s="24">
        <v>3</v>
      </c>
      <c r="F184" s="24">
        <v>1</v>
      </c>
      <c r="G184" s="24">
        <v>21</v>
      </c>
      <c r="H184" s="24">
        <v>22</v>
      </c>
      <c r="I184" s="24"/>
      <c r="J184" s="24">
        <v>4</v>
      </c>
      <c r="K184" s="24">
        <v>4</v>
      </c>
      <c r="L184" s="24"/>
      <c r="M184" s="24"/>
      <c r="N184" s="24"/>
      <c r="O184" s="24"/>
      <c r="P184" s="24"/>
      <c r="Q184" s="24"/>
      <c r="R184" s="24"/>
      <c r="S184" s="24">
        <v>5</v>
      </c>
      <c r="T184" s="24"/>
      <c r="U184" s="24"/>
      <c r="V184" s="24">
        <v>2</v>
      </c>
      <c r="W184" s="24"/>
      <c r="X184" s="24"/>
      <c r="Y184" s="24">
        <v>63</v>
      </c>
      <c r="AB184" s="131"/>
      <c r="AC184" s="131"/>
      <c r="AD184" s="6" t="s">
        <v>43</v>
      </c>
      <c r="AE184" s="28">
        <f t="shared" si="56"/>
        <v>48</v>
      </c>
      <c r="AF184" s="28">
        <f t="shared" si="57"/>
        <v>4</v>
      </c>
      <c r="AG184" s="28">
        <f t="shared" si="58"/>
        <v>4</v>
      </c>
      <c r="AH184" s="28">
        <f t="shared" si="59"/>
        <v>5</v>
      </c>
      <c r="AI184" s="28">
        <f t="shared" si="60"/>
        <v>2</v>
      </c>
      <c r="AJ184" s="28">
        <f t="shared" si="61"/>
        <v>0</v>
      </c>
      <c r="AK184" s="28">
        <f t="shared" si="62"/>
        <v>63</v>
      </c>
    </row>
    <row r="185" spans="1:37">
      <c r="A185" s="131"/>
      <c r="B185" s="18" t="s">
        <v>44</v>
      </c>
      <c r="C185" s="6" t="s">
        <v>46</v>
      </c>
      <c r="D185" s="24"/>
      <c r="E185" s="24"/>
      <c r="F185" s="24">
        <v>5</v>
      </c>
      <c r="G185" s="24">
        <v>22</v>
      </c>
      <c r="H185" s="24">
        <v>34</v>
      </c>
      <c r="I185" s="24"/>
      <c r="J185" s="24">
        <v>3</v>
      </c>
      <c r="K185" s="24">
        <v>2</v>
      </c>
      <c r="L185" s="24"/>
      <c r="M185" s="24"/>
      <c r="N185" s="24"/>
      <c r="O185" s="24"/>
      <c r="P185" s="24"/>
      <c r="Q185" s="24"/>
      <c r="R185" s="24"/>
      <c r="S185" s="24">
        <v>1</v>
      </c>
      <c r="T185" s="24"/>
      <c r="U185" s="24"/>
      <c r="V185" s="24">
        <v>1</v>
      </c>
      <c r="W185" s="24"/>
      <c r="X185" s="24"/>
      <c r="Y185" s="24">
        <v>68</v>
      </c>
      <c r="AB185" s="131"/>
      <c r="AC185" s="18" t="s">
        <v>44</v>
      </c>
      <c r="AD185" s="6" t="s">
        <v>46</v>
      </c>
      <c r="AE185" s="28">
        <f t="shared" si="56"/>
        <v>61</v>
      </c>
      <c r="AF185" s="28">
        <f t="shared" si="57"/>
        <v>3</v>
      </c>
      <c r="AG185" s="28">
        <f t="shared" si="58"/>
        <v>2</v>
      </c>
      <c r="AH185" s="28">
        <f t="shared" si="59"/>
        <v>1</v>
      </c>
      <c r="AI185" s="28">
        <f t="shared" si="60"/>
        <v>1</v>
      </c>
      <c r="AJ185" s="28">
        <f t="shared" si="61"/>
        <v>0</v>
      </c>
      <c r="AK185" s="28">
        <f t="shared" si="62"/>
        <v>68</v>
      </c>
    </row>
    <row r="186" spans="1:37">
      <c r="A186" s="131"/>
      <c r="B186" s="14" t="s">
        <v>69</v>
      </c>
      <c r="C186" s="14"/>
      <c r="D186" s="15">
        <v>5</v>
      </c>
      <c r="E186" s="15">
        <v>128</v>
      </c>
      <c r="F186" s="15">
        <v>47</v>
      </c>
      <c r="G186" s="15">
        <v>1169</v>
      </c>
      <c r="H186" s="15">
        <v>1534</v>
      </c>
      <c r="I186" s="15">
        <v>2</v>
      </c>
      <c r="J186" s="15">
        <v>696</v>
      </c>
      <c r="K186" s="15">
        <v>438</v>
      </c>
      <c r="L186" s="15">
        <v>1</v>
      </c>
      <c r="M186" s="15"/>
      <c r="N186" s="15">
        <v>79</v>
      </c>
      <c r="O186" s="15">
        <v>151</v>
      </c>
      <c r="P186" s="15">
        <v>5</v>
      </c>
      <c r="Q186" s="15">
        <v>5</v>
      </c>
      <c r="R186" s="15">
        <v>3</v>
      </c>
      <c r="S186" s="15">
        <v>578</v>
      </c>
      <c r="T186" s="15"/>
      <c r="U186" s="15">
        <v>100</v>
      </c>
      <c r="V186" s="15">
        <v>365</v>
      </c>
      <c r="W186" s="15">
        <v>14</v>
      </c>
      <c r="X186" s="15"/>
      <c r="Y186" s="15">
        <v>5320</v>
      </c>
      <c r="AB186" s="131"/>
      <c r="AC186" s="14" t="s">
        <v>69</v>
      </c>
      <c r="AD186" s="14"/>
      <c r="AE186" s="28">
        <f t="shared" si="56"/>
        <v>2888</v>
      </c>
      <c r="AF186" s="28">
        <f t="shared" si="57"/>
        <v>696</v>
      </c>
      <c r="AG186" s="28">
        <f t="shared" si="58"/>
        <v>442</v>
      </c>
      <c r="AH186" s="28">
        <f t="shared" si="59"/>
        <v>585</v>
      </c>
      <c r="AI186" s="28">
        <f t="shared" si="60"/>
        <v>709</v>
      </c>
      <c r="AJ186" s="28">
        <f t="shared" si="61"/>
        <v>0</v>
      </c>
      <c r="AK186" s="28">
        <f t="shared" si="62"/>
        <v>5320</v>
      </c>
    </row>
    <row r="187" spans="1:37">
      <c r="A187" s="131" t="s">
        <v>70</v>
      </c>
      <c r="B187" s="131" t="s">
        <v>4</v>
      </c>
      <c r="C187" s="6" t="s">
        <v>15</v>
      </c>
      <c r="D187" s="24"/>
      <c r="E187" s="24"/>
      <c r="F187" s="24"/>
      <c r="G187" s="24">
        <v>54</v>
      </c>
      <c r="H187" s="24">
        <v>24</v>
      </c>
      <c r="I187" s="24"/>
      <c r="J187" s="24">
        <v>20</v>
      </c>
      <c r="K187" s="24">
        <v>31</v>
      </c>
      <c r="L187" s="24"/>
      <c r="M187" s="24"/>
      <c r="N187" s="24">
        <v>1</v>
      </c>
      <c r="O187" s="24">
        <v>19</v>
      </c>
      <c r="P187" s="24"/>
      <c r="Q187" s="24"/>
      <c r="R187" s="24"/>
      <c r="S187" s="24">
        <v>45</v>
      </c>
      <c r="T187" s="24"/>
      <c r="U187" s="24">
        <v>2</v>
      </c>
      <c r="V187" s="24">
        <v>16</v>
      </c>
      <c r="W187" s="24"/>
      <c r="X187" s="24"/>
      <c r="Y187" s="24">
        <v>212</v>
      </c>
      <c r="AB187" s="131" t="s">
        <v>70</v>
      </c>
      <c r="AC187" s="131" t="s">
        <v>4</v>
      </c>
      <c r="AD187" s="6" t="s">
        <v>15</v>
      </c>
      <c r="AE187" s="28">
        <f t="shared" si="56"/>
        <v>78</v>
      </c>
      <c r="AF187" s="28">
        <f t="shared" si="57"/>
        <v>20</v>
      </c>
      <c r="AG187" s="28">
        <f t="shared" si="58"/>
        <v>31</v>
      </c>
      <c r="AH187" s="28">
        <f t="shared" si="59"/>
        <v>45</v>
      </c>
      <c r="AI187" s="28">
        <f t="shared" si="60"/>
        <v>38</v>
      </c>
      <c r="AJ187" s="28">
        <f t="shared" si="61"/>
        <v>0</v>
      </c>
      <c r="AK187" s="28">
        <f t="shared" si="62"/>
        <v>212</v>
      </c>
    </row>
    <row r="188" spans="1:37">
      <c r="A188" s="131"/>
      <c r="B188" s="131"/>
      <c r="C188" s="6" t="s">
        <v>16</v>
      </c>
      <c r="D188" s="24"/>
      <c r="E188" s="24">
        <v>1</v>
      </c>
      <c r="F188" s="24"/>
      <c r="G188" s="24">
        <v>9</v>
      </c>
      <c r="H188" s="24">
        <v>5</v>
      </c>
      <c r="I188" s="24"/>
      <c r="J188" s="24"/>
      <c r="K188" s="24">
        <v>2</v>
      </c>
      <c r="L188" s="24"/>
      <c r="M188" s="24"/>
      <c r="N188" s="24"/>
      <c r="O188" s="24"/>
      <c r="P188" s="24"/>
      <c r="Q188" s="24"/>
      <c r="R188" s="24"/>
      <c r="S188" s="24">
        <v>1</v>
      </c>
      <c r="T188" s="24"/>
      <c r="U188" s="24"/>
      <c r="V188" s="24"/>
      <c r="W188" s="24"/>
      <c r="X188" s="24"/>
      <c r="Y188" s="24">
        <v>18</v>
      </c>
      <c r="AB188" s="131"/>
      <c r="AC188" s="131"/>
      <c r="AD188" s="6" t="s">
        <v>16</v>
      </c>
      <c r="AE188" s="28">
        <f t="shared" si="56"/>
        <v>15</v>
      </c>
      <c r="AF188" s="28">
        <f t="shared" si="57"/>
        <v>0</v>
      </c>
      <c r="AG188" s="28">
        <f t="shared" si="58"/>
        <v>2</v>
      </c>
      <c r="AH188" s="28">
        <f t="shared" si="59"/>
        <v>1</v>
      </c>
      <c r="AI188" s="28">
        <f t="shared" si="60"/>
        <v>0</v>
      </c>
      <c r="AJ188" s="28">
        <f t="shared" si="61"/>
        <v>0</v>
      </c>
      <c r="AK188" s="28">
        <f t="shared" si="62"/>
        <v>18</v>
      </c>
    </row>
    <row r="189" spans="1:37">
      <c r="A189" s="131"/>
      <c r="B189" s="131"/>
      <c r="C189" s="6" t="s">
        <v>20</v>
      </c>
      <c r="D189" s="24"/>
      <c r="E189" s="24"/>
      <c r="F189" s="24"/>
      <c r="G189" s="24">
        <v>16</v>
      </c>
      <c r="H189" s="24">
        <v>2</v>
      </c>
      <c r="I189" s="24"/>
      <c r="J189" s="24">
        <v>5</v>
      </c>
      <c r="K189" s="24">
        <v>8</v>
      </c>
      <c r="L189" s="24"/>
      <c r="M189" s="24"/>
      <c r="N189" s="24"/>
      <c r="O189" s="24">
        <v>9</v>
      </c>
      <c r="P189" s="24"/>
      <c r="Q189" s="24"/>
      <c r="R189" s="24"/>
      <c r="S189" s="24">
        <v>5</v>
      </c>
      <c r="T189" s="24"/>
      <c r="U189" s="24">
        <v>3</v>
      </c>
      <c r="V189" s="24"/>
      <c r="W189" s="24"/>
      <c r="X189" s="24"/>
      <c r="Y189" s="24">
        <v>48</v>
      </c>
      <c r="AB189" s="131"/>
      <c r="AC189" s="131"/>
      <c r="AD189" s="6" t="s">
        <v>20</v>
      </c>
      <c r="AE189" s="28">
        <f t="shared" si="56"/>
        <v>18</v>
      </c>
      <c r="AF189" s="28">
        <f t="shared" si="57"/>
        <v>5</v>
      </c>
      <c r="AG189" s="28">
        <f t="shared" si="58"/>
        <v>8</v>
      </c>
      <c r="AH189" s="28">
        <f t="shared" si="59"/>
        <v>5</v>
      </c>
      <c r="AI189" s="28">
        <f t="shared" si="60"/>
        <v>12</v>
      </c>
      <c r="AJ189" s="28">
        <f t="shared" si="61"/>
        <v>0</v>
      </c>
      <c r="AK189" s="28">
        <f t="shared" si="62"/>
        <v>48</v>
      </c>
    </row>
    <row r="190" spans="1:37">
      <c r="A190" s="131"/>
      <c r="B190" s="131"/>
      <c r="C190" s="6" t="s">
        <v>21</v>
      </c>
      <c r="D190" s="24"/>
      <c r="E190" s="24"/>
      <c r="F190" s="24"/>
      <c r="G190" s="24">
        <v>14</v>
      </c>
      <c r="H190" s="24">
        <v>10</v>
      </c>
      <c r="I190" s="24"/>
      <c r="J190" s="24">
        <v>11</v>
      </c>
      <c r="K190" s="24">
        <v>12</v>
      </c>
      <c r="L190" s="24"/>
      <c r="M190" s="24"/>
      <c r="N190" s="24"/>
      <c r="O190" s="24"/>
      <c r="P190" s="24"/>
      <c r="Q190" s="24"/>
      <c r="R190" s="24"/>
      <c r="S190" s="24">
        <v>10</v>
      </c>
      <c r="T190" s="24"/>
      <c r="U190" s="24"/>
      <c r="V190" s="24">
        <v>2</v>
      </c>
      <c r="W190" s="24"/>
      <c r="X190" s="24"/>
      <c r="Y190" s="24">
        <v>59</v>
      </c>
      <c r="AB190" s="131"/>
      <c r="AC190" s="131"/>
      <c r="AD190" s="6" t="s">
        <v>21</v>
      </c>
      <c r="AE190" s="28">
        <f t="shared" si="56"/>
        <v>24</v>
      </c>
      <c r="AF190" s="28">
        <f t="shared" si="57"/>
        <v>11</v>
      </c>
      <c r="AG190" s="28">
        <f t="shared" si="58"/>
        <v>12</v>
      </c>
      <c r="AH190" s="28">
        <f t="shared" si="59"/>
        <v>10</v>
      </c>
      <c r="AI190" s="28">
        <f t="shared" si="60"/>
        <v>2</v>
      </c>
      <c r="AJ190" s="28">
        <f t="shared" si="61"/>
        <v>0</v>
      </c>
      <c r="AK190" s="28">
        <f t="shared" si="62"/>
        <v>59</v>
      </c>
    </row>
    <row r="191" spans="1:37">
      <c r="A191" s="131"/>
      <c r="B191" s="18" t="s">
        <v>41</v>
      </c>
      <c r="C191" s="6" t="s">
        <v>43</v>
      </c>
      <c r="D191" s="24"/>
      <c r="E191" s="24"/>
      <c r="F191" s="24"/>
      <c r="G191" s="24">
        <v>1</v>
      </c>
      <c r="H191" s="24">
        <v>2</v>
      </c>
      <c r="I191" s="24"/>
      <c r="J191" s="24">
        <v>3</v>
      </c>
      <c r="K191" s="24">
        <v>3</v>
      </c>
      <c r="L191" s="24"/>
      <c r="M191" s="24"/>
      <c r="N191" s="24"/>
      <c r="O191" s="24"/>
      <c r="P191" s="24"/>
      <c r="Q191" s="24"/>
      <c r="R191" s="24"/>
      <c r="S191" s="24"/>
      <c r="T191" s="24"/>
      <c r="U191" s="24"/>
      <c r="V191" s="24">
        <v>1</v>
      </c>
      <c r="W191" s="24"/>
      <c r="X191" s="24"/>
      <c r="Y191" s="24">
        <v>10</v>
      </c>
      <c r="AB191" s="131"/>
      <c r="AC191" s="18" t="s">
        <v>41</v>
      </c>
      <c r="AD191" s="6" t="s">
        <v>43</v>
      </c>
      <c r="AE191" s="28">
        <f t="shared" si="56"/>
        <v>3</v>
      </c>
      <c r="AF191" s="28">
        <f t="shared" si="57"/>
        <v>3</v>
      </c>
      <c r="AG191" s="28">
        <f t="shared" si="58"/>
        <v>3</v>
      </c>
      <c r="AH191" s="28">
        <f t="shared" si="59"/>
        <v>0</v>
      </c>
      <c r="AI191" s="28">
        <f t="shared" si="60"/>
        <v>1</v>
      </c>
      <c r="AJ191" s="28">
        <f t="shared" si="61"/>
        <v>0</v>
      </c>
      <c r="AK191" s="28">
        <f t="shared" si="62"/>
        <v>10</v>
      </c>
    </row>
    <row r="192" spans="1:37">
      <c r="A192" s="131"/>
      <c r="B192" s="14" t="s">
        <v>71</v>
      </c>
      <c r="C192" s="14"/>
      <c r="D192" s="15"/>
      <c r="E192" s="15">
        <v>1</v>
      </c>
      <c r="F192" s="15"/>
      <c r="G192" s="15">
        <v>94</v>
      </c>
      <c r="H192" s="15">
        <v>43</v>
      </c>
      <c r="I192" s="15"/>
      <c r="J192" s="15">
        <v>39</v>
      </c>
      <c r="K192" s="15">
        <v>56</v>
      </c>
      <c r="L192" s="15"/>
      <c r="M192" s="15"/>
      <c r="N192" s="15">
        <v>1</v>
      </c>
      <c r="O192" s="15">
        <v>28</v>
      </c>
      <c r="P192" s="15"/>
      <c r="Q192" s="15"/>
      <c r="R192" s="15"/>
      <c r="S192" s="15">
        <v>61</v>
      </c>
      <c r="T192" s="15"/>
      <c r="U192" s="15">
        <v>5</v>
      </c>
      <c r="V192" s="15">
        <v>19</v>
      </c>
      <c r="W192" s="15"/>
      <c r="X192" s="15"/>
      <c r="Y192" s="15">
        <v>347</v>
      </c>
      <c r="AB192" s="131"/>
      <c r="AC192" s="14" t="s">
        <v>71</v>
      </c>
      <c r="AD192" s="14"/>
      <c r="AE192" s="28">
        <f t="shared" si="56"/>
        <v>138</v>
      </c>
      <c r="AF192" s="28">
        <f t="shared" si="57"/>
        <v>39</v>
      </c>
      <c r="AG192" s="28">
        <f t="shared" si="58"/>
        <v>56</v>
      </c>
      <c r="AH192" s="28">
        <f t="shared" si="59"/>
        <v>61</v>
      </c>
      <c r="AI192" s="28">
        <f t="shared" si="60"/>
        <v>53</v>
      </c>
      <c r="AJ192" s="28">
        <f t="shared" si="61"/>
        <v>0</v>
      </c>
      <c r="AK192" s="28">
        <f t="shared" si="62"/>
        <v>347</v>
      </c>
    </row>
    <row r="193" spans="1:37">
      <c r="A193" s="131" t="s">
        <v>72</v>
      </c>
      <c r="B193" s="131" t="s">
        <v>4</v>
      </c>
      <c r="C193" s="6" t="s">
        <v>13</v>
      </c>
      <c r="D193" s="24"/>
      <c r="E193" s="24"/>
      <c r="F193" s="24"/>
      <c r="G193" s="24">
        <v>25</v>
      </c>
      <c r="H193" s="24"/>
      <c r="I193" s="24"/>
      <c r="J193" s="24">
        <v>4</v>
      </c>
      <c r="K193" s="24">
        <v>20</v>
      </c>
      <c r="L193" s="24"/>
      <c r="M193" s="24"/>
      <c r="N193" s="24"/>
      <c r="O193" s="24"/>
      <c r="P193" s="24"/>
      <c r="Q193" s="24"/>
      <c r="R193" s="24"/>
      <c r="S193" s="24"/>
      <c r="T193" s="24"/>
      <c r="U193" s="24"/>
      <c r="V193" s="24"/>
      <c r="W193" s="24"/>
      <c r="X193" s="24"/>
      <c r="Y193" s="24">
        <v>49</v>
      </c>
      <c r="AB193" s="131" t="s">
        <v>72</v>
      </c>
      <c r="AC193" s="131" t="s">
        <v>4</v>
      </c>
      <c r="AD193" s="6" t="s">
        <v>13</v>
      </c>
      <c r="AE193" s="28">
        <f t="shared" si="56"/>
        <v>25</v>
      </c>
      <c r="AF193" s="28">
        <f t="shared" si="57"/>
        <v>4</v>
      </c>
      <c r="AG193" s="28">
        <f t="shared" si="58"/>
        <v>20</v>
      </c>
      <c r="AH193" s="28">
        <f t="shared" si="59"/>
        <v>0</v>
      </c>
      <c r="AI193" s="28">
        <f t="shared" si="60"/>
        <v>0</v>
      </c>
      <c r="AJ193" s="28">
        <f t="shared" si="61"/>
        <v>0</v>
      </c>
      <c r="AK193" s="28">
        <f t="shared" si="62"/>
        <v>49</v>
      </c>
    </row>
    <row r="194" spans="1:37">
      <c r="A194" s="131"/>
      <c r="B194" s="131"/>
      <c r="C194" s="6" t="s">
        <v>15</v>
      </c>
      <c r="D194" s="24"/>
      <c r="E194" s="24"/>
      <c r="F194" s="24"/>
      <c r="G194" s="24">
        <v>18</v>
      </c>
      <c r="H194" s="24">
        <v>11</v>
      </c>
      <c r="I194" s="24"/>
      <c r="J194" s="24">
        <v>17</v>
      </c>
      <c r="K194" s="24"/>
      <c r="L194" s="24"/>
      <c r="M194" s="24"/>
      <c r="N194" s="24"/>
      <c r="O194" s="24"/>
      <c r="P194" s="24"/>
      <c r="Q194" s="24"/>
      <c r="R194" s="24"/>
      <c r="S194" s="24">
        <v>9</v>
      </c>
      <c r="T194" s="24"/>
      <c r="U194" s="24"/>
      <c r="V194" s="24">
        <v>1</v>
      </c>
      <c r="W194" s="24"/>
      <c r="X194" s="24"/>
      <c r="Y194" s="24">
        <v>56</v>
      </c>
      <c r="AB194" s="131"/>
      <c r="AC194" s="131"/>
      <c r="AD194" s="6" t="s">
        <v>15</v>
      </c>
      <c r="AE194" s="28">
        <f t="shared" si="56"/>
        <v>29</v>
      </c>
      <c r="AF194" s="28">
        <f t="shared" si="57"/>
        <v>17</v>
      </c>
      <c r="AG194" s="28">
        <f t="shared" si="58"/>
        <v>0</v>
      </c>
      <c r="AH194" s="28">
        <f t="shared" si="59"/>
        <v>9</v>
      </c>
      <c r="AI194" s="28">
        <f t="shared" si="60"/>
        <v>1</v>
      </c>
      <c r="AJ194" s="28">
        <f t="shared" si="61"/>
        <v>0</v>
      </c>
      <c r="AK194" s="28">
        <f t="shared" si="62"/>
        <v>56</v>
      </c>
    </row>
    <row r="195" spans="1:37">
      <c r="A195" s="131"/>
      <c r="B195" s="131"/>
      <c r="C195" s="6" t="s">
        <v>16</v>
      </c>
      <c r="D195" s="24"/>
      <c r="E195" s="24"/>
      <c r="F195" s="24"/>
      <c r="G195" s="24">
        <v>9</v>
      </c>
      <c r="H195" s="24">
        <v>11</v>
      </c>
      <c r="I195" s="24"/>
      <c r="J195" s="24"/>
      <c r="K195" s="24"/>
      <c r="L195" s="24"/>
      <c r="M195" s="24"/>
      <c r="N195" s="24"/>
      <c r="O195" s="24"/>
      <c r="P195" s="24"/>
      <c r="Q195" s="24"/>
      <c r="R195" s="24"/>
      <c r="S195" s="24">
        <v>1</v>
      </c>
      <c r="T195" s="24"/>
      <c r="U195" s="24"/>
      <c r="V195" s="24"/>
      <c r="W195" s="24"/>
      <c r="X195" s="24"/>
      <c r="Y195" s="24">
        <v>21</v>
      </c>
      <c r="AB195" s="131"/>
      <c r="AC195" s="131"/>
      <c r="AD195" s="6" t="s">
        <v>16</v>
      </c>
      <c r="AE195" s="28">
        <f t="shared" si="56"/>
        <v>20</v>
      </c>
      <c r="AF195" s="28">
        <f t="shared" si="57"/>
        <v>0</v>
      </c>
      <c r="AG195" s="28">
        <f t="shared" si="58"/>
        <v>0</v>
      </c>
      <c r="AH195" s="28">
        <f t="shared" si="59"/>
        <v>1</v>
      </c>
      <c r="AI195" s="28">
        <f t="shared" si="60"/>
        <v>0</v>
      </c>
      <c r="AJ195" s="28">
        <f t="shared" si="61"/>
        <v>0</v>
      </c>
      <c r="AK195" s="28">
        <f t="shared" si="62"/>
        <v>21</v>
      </c>
    </row>
    <row r="196" spans="1:37">
      <c r="A196" s="131"/>
      <c r="B196" s="18" t="s">
        <v>31</v>
      </c>
      <c r="C196" s="6" t="s">
        <v>39</v>
      </c>
      <c r="D196" s="24"/>
      <c r="E196" s="24"/>
      <c r="F196" s="24"/>
      <c r="G196" s="24">
        <v>28</v>
      </c>
      <c r="H196" s="24">
        <v>8</v>
      </c>
      <c r="I196" s="24"/>
      <c r="J196" s="24"/>
      <c r="K196" s="24"/>
      <c r="L196" s="24"/>
      <c r="M196" s="24"/>
      <c r="N196" s="24"/>
      <c r="O196" s="24"/>
      <c r="P196" s="24"/>
      <c r="Q196" s="24"/>
      <c r="R196" s="24"/>
      <c r="S196" s="24"/>
      <c r="T196" s="24"/>
      <c r="U196" s="24"/>
      <c r="V196" s="24"/>
      <c r="W196" s="24"/>
      <c r="X196" s="24"/>
      <c r="Y196" s="24">
        <v>36</v>
      </c>
      <c r="AB196" s="131"/>
      <c r="AC196" s="18" t="s">
        <v>31</v>
      </c>
      <c r="AD196" s="6" t="s">
        <v>39</v>
      </c>
      <c r="AE196" s="28">
        <f t="shared" si="56"/>
        <v>36</v>
      </c>
      <c r="AF196" s="28">
        <f t="shared" si="57"/>
        <v>0</v>
      </c>
      <c r="AG196" s="28">
        <f t="shared" si="58"/>
        <v>0</v>
      </c>
      <c r="AH196" s="28">
        <f t="shared" si="59"/>
        <v>0</v>
      </c>
      <c r="AI196" s="28">
        <f t="shared" si="60"/>
        <v>0</v>
      </c>
      <c r="AJ196" s="28">
        <f t="shared" si="61"/>
        <v>0</v>
      </c>
      <c r="AK196" s="28">
        <f t="shared" si="62"/>
        <v>36</v>
      </c>
    </row>
    <row r="197" spans="1:37">
      <c r="A197" s="131"/>
      <c r="B197" s="14" t="s">
        <v>73</v>
      </c>
      <c r="C197" s="14"/>
      <c r="D197" s="15"/>
      <c r="E197" s="15"/>
      <c r="F197" s="15"/>
      <c r="G197" s="15">
        <v>80</v>
      </c>
      <c r="H197" s="15">
        <v>30</v>
      </c>
      <c r="I197" s="15"/>
      <c r="J197" s="15">
        <v>21</v>
      </c>
      <c r="K197" s="15">
        <v>20</v>
      </c>
      <c r="L197" s="15"/>
      <c r="M197" s="15"/>
      <c r="N197" s="15"/>
      <c r="O197" s="15"/>
      <c r="P197" s="15"/>
      <c r="Q197" s="15"/>
      <c r="R197" s="15"/>
      <c r="S197" s="15">
        <v>10</v>
      </c>
      <c r="T197" s="15"/>
      <c r="U197" s="15"/>
      <c r="V197" s="15">
        <v>1</v>
      </c>
      <c r="W197" s="15"/>
      <c r="X197" s="15"/>
      <c r="Y197" s="15">
        <v>162</v>
      </c>
      <c r="AB197" s="131"/>
      <c r="AC197" s="14" t="s">
        <v>73</v>
      </c>
      <c r="AD197" s="14"/>
      <c r="AE197" s="28">
        <f t="shared" si="56"/>
        <v>110</v>
      </c>
      <c r="AF197" s="28">
        <f t="shared" si="57"/>
        <v>21</v>
      </c>
      <c r="AG197" s="28">
        <f t="shared" si="58"/>
        <v>20</v>
      </c>
      <c r="AH197" s="28">
        <f t="shared" si="59"/>
        <v>10</v>
      </c>
      <c r="AI197" s="28">
        <f t="shared" si="60"/>
        <v>1</v>
      </c>
      <c r="AJ197" s="28">
        <f t="shared" si="61"/>
        <v>0</v>
      </c>
      <c r="AK197" s="28">
        <f t="shared" si="62"/>
        <v>162</v>
      </c>
    </row>
    <row r="198" spans="1:37">
      <c r="A198" s="131" t="s">
        <v>74</v>
      </c>
      <c r="B198" s="18" t="s">
        <v>4</v>
      </c>
      <c r="C198" s="6" t="s">
        <v>15</v>
      </c>
      <c r="D198" s="24"/>
      <c r="E198" s="24"/>
      <c r="F198" s="24"/>
      <c r="G198" s="24">
        <v>26</v>
      </c>
      <c r="H198" s="24">
        <v>6</v>
      </c>
      <c r="I198" s="24"/>
      <c r="J198" s="24">
        <v>8</v>
      </c>
      <c r="K198" s="24">
        <v>7</v>
      </c>
      <c r="L198" s="24"/>
      <c r="M198" s="24">
        <v>2</v>
      </c>
      <c r="N198" s="24"/>
      <c r="O198" s="24"/>
      <c r="P198" s="24"/>
      <c r="Q198" s="24"/>
      <c r="R198" s="24"/>
      <c r="S198" s="24"/>
      <c r="T198" s="24"/>
      <c r="U198" s="24"/>
      <c r="V198" s="24">
        <v>3</v>
      </c>
      <c r="W198" s="24"/>
      <c r="X198" s="24"/>
      <c r="Y198" s="24">
        <v>52</v>
      </c>
      <c r="AB198" s="131" t="s">
        <v>74</v>
      </c>
      <c r="AC198" s="18" t="s">
        <v>4</v>
      </c>
      <c r="AD198" s="6" t="s">
        <v>15</v>
      </c>
      <c r="AE198" s="28">
        <f t="shared" si="56"/>
        <v>32</v>
      </c>
      <c r="AF198" s="28">
        <f t="shared" si="57"/>
        <v>8</v>
      </c>
      <c r="AG198" s="28">
        <f t="shared" si="58"/>
        <v>9</v>
      </c>
      <c r="AH198" s="28">
        <f t="shared" si="59"/>
        <v>0</v>
      </c>
      <c r="AI198" s="28">
        <f t="shared" si="60"/>
        <v>3</v>
      </c>
      <c r="AJ198" s="28">
        <f t="shared" si="61"/>
        <v>0</v>
      </c>
      <c r="AK198" s="28">
        <f t="shared" si="62"/>
        <v>52</v>
      </c>
    </row>
    <row r="199" spans="1:37">
      <c r="A199" s="131"/>
      <c r="B199" s="18" t="s">
        <v>24</v>
      </c>
      <c r="C199" s="6" t="s">
        <v>25</v>
      </c>
      <c r="D199" s="24"/>
      <c r="E199" s="24"/>
      <c r="F199" s="24"/>
      <c r="G199" s="24">
        <v>1</v>
      </c>
      <c r="H199" s="24"/>
      <c r="I199" s="24"/>
      <c r="J199" s="24">
        <v>1</v>
      </c>
      <c r="K199" s="24"/>
      <c r="L199" s="24"/>
      <c r="M199" s="24"/>
      <c r="N199" s="24"/>
      <c r="O199" s="24"/>
      <c r="P199" s="24"/>
      <c r="Q199" s="24"/>
      <c r="R199" s="24"/>
      <c r="S199" s="24"/>
      <c r="T199" s="24"/>
      <c r="U199" s="24"/>
      <c r="V199" s="24"/>
      <c r="W199" s="24"/>
      <c r="X199" s="24"/>
      <c r="Y199" s="24">
        <v>2</v>
      </c>
      <c r="AB199" s="131"/>
      <c r="AC199" s="18" t="s">
        <v>24</v>
      </c>
      <c r="AD199" s="6" t="s">
        <v>25</v>
      </c>
      <c r="AE199" s="28">
        <f t="shared" si="56"/>
        <v>1</v>
      </c>
      <c r="AF199" s="28">
        <f t="shared" si="57"/>
        <v>1</v>
      </c>
      <c r="AG199" s="28">
        <f t="shared" si="58"/>
        <v>0</v>
      </c>
      <c r="AH199" s="28">
        <f t="shared" si="59"/>
        <v>0</v>
      </c>
      <c r="AI199" s="28">
        <f t="shared" si="60"/>
        <v>0</v>
      </c>
      <c r="AJ199" s="28">
        <f t="shared" si="61"/>
        <v>0</v>
      </c>
      <c r="AK199" s="28">
        <f t="shared" si="62"/>
        <v>2</v>
      </c>
    </row>
    <row r="200" spans="1:37">
      <c r="A200" s="131"/>
      <c r="B200" s="14" t="s">
        <v>75</v>
      </c>
      <c r="C200" s="14"/>
      <c r="D200" s="15"/>
      <c r="E200" s="15"/>
      <c r="F200" s="15"/>
      <c r="G200" s="15">
        <v>27</v>
      </c>
      <c r="H200" s="15">
        <v>6</v>
      </c>
      <c r="I200" s="15"/>
      <c r="J200" s="15">
        <v>9</v>
      </c>
      <c r="K200" s="15">
        <v>7</v>
      </c>
      <c r="L200" s="15"/>
      <c r="M200" s="15">
        <v>2</v>
      </c>
      <c r="N200" s="15"/>
      <c r="O200" s="15"/>
      <c r="P200" s="15"/>
      <c r="Q200" s="15"/>
      <c r="R200" s="15"/>
      <c r="S200" s="15"/>
      <c r="T200" s="15"/>
      <c r="U200" s="15"/>
      <c r="V200" s="15">
        <v>3</v>
      </c>
      <c r="W200" s="15"/>
      <c r="X200" s="15"/>
      <c r="Y200" s="15">
        <v>54</v>
      </c>
      <c r="AB200" s="131"/>
      <c r="AC200" s="14" t="s">
        <v>75</v>
      </c>
      <c r="AD200" s="14"/>
      <c r="AE200" s="28">
        <f t="shared" si="56"/>
        <v>33</v>
      </c>
      <c r="AF200" s="28">
        <f t="shared" si="57"/>
        <v>9</v>
      </c>
      <c r="AG200" s="28">
        <f t="shared" si="58"/>
        <v>9</v>
      </c>
      <c r="AH200" s="28">
        <f t="shared" si="59"/>
        <v>0</v>
      </c>
      <c r="AI200" s="28">
        <f t="shared" si="60"/>
        <v>3</v>
      </c>
      <c r="AJ200" s="28">
        <f t="shared" si="61"/>
        <v>0</v>
      </c>
      <c r="AK200" s="28">
        <f t="shared" si="62"/>
        <v>54</v>
      </c>
    </row>
    <row r="201" spans="1:37">
      <c r="A201" s="131" t="s">
        <v>76</v>
      </c>
      <c r="B201" s="131" t="s">
        <v>4</v>
      </c>
      <c r="C201" s="6" t="s">
        <v>15</v>
      </c>
      <c r="D201" s="24"/>
      <c r="E201" s="24">
        <v>12</v>
      </c>
      <c r="F201" s="24"/>
      <c r="G201" s="24">
        <v>72</v>
      </c>
      <c r="H201" s="24">
        <v>61</v>
      </c>
      <c r="I201" s="24"/>
      <c r="J201" s="24">
        <v>23</v>
      </c>
      <c r="K201" s="24">
        <v>46</v>
      </c>
      <c r="L201" s="24"/>
      <c r="M201" s="24"/>
      <c r="N201" s="24"/>
      <c r="O201" s="24"/>
      <c r="P201" s="24"/>
      <c r="Q201" s="24"/>
      <c r="R201" s="24"/>
      <c r="S201" s="24">
        <v>21</v>
      </c>
      <c r="T201" s="24"/>
      <c r="U201" s="24"/>
      <c r="V201" s="24"/>
      <c r="W201" s="24"/>
      <c r="X201" s="24"/>
      <c r="Y201" s="24">
        <v>235</v>
      </c>
      <c r="AB201" s="131" t="s">
        <v>76</v>
      </c>
      <c r="AC201" s="131" t="s">
        <v>4</v>
      </c>
      <c r="AD201" s="6" t="s">
        <v>15</v>
      </c>
      <c r="AE201" s="28">
        <f t="shared" si="56"/>
        <v>145</v>
      </c>
      <c r="AF201" s="28">
        <f t="shared" si="57"/>
        <v>23</v>
      </c>
      <c r="AG201" s="28">
        <f t="shared" si="58"/>
        <v>46</v>
      </c>
      <c r="AH201" s="28">
        <f t="shared" si="59"/>
        <v>21</v>
      </c>
      <c r="AI201" s="28">
        <f t="shared" si="60"/>
        <v>0</v>
      </c>
      <c r="AJ201" s="28">
        <f t="shared" si="61"/>
        <v>0</v>
      </c>
      <c r="AK201" s="28">
        <f t="shared" si="62"/>
        <v>235</v>
      </c>
    </row>
    <row r="202" spans="1:37">
      <c r="A202" s="131"/>
      <c r="B202" s="131"/>
      <c r="C202" s="6" t="s">
        <v>16</v>
      </c>
      <c r="D202" s="24"/>
      <c r="E202" s="24">
        <v>1</v>
      </c>
      <c r="F202" s="24">
        <v>1</v>
      </c>
      <c r="G202" s="24">
        <v>4</v>
      </c>
      <c r="H202" s="24">
        <v>5</v>
      </c>
      <c r="I202" s="24"/>
      <c r="J202" s="24">
        <v>3</v>
      </c>
      <c r="K202" s="24">
        <v>2</v>
      </c>
      <c r="L202" s="24"/>
      <c r="M202" s="24"/>
      <c r="N202" s="24"/>
      <c r="O202" s="24"/>
      <c r="P202" s="24"/>
      <c r="Q202" s="24"/>
      <c r="R202" s="24"/>
      <c r="S202" s="24">
        <v>2</v>
      </c>
      <c r="T202" s="24"/>
      <c r="U202" s="24"/>
      <c r="V202" s="24"/>
      <c r="W202" s="24"/>
      <c r="X202" s="24"/>
      <c r="Y202" s="24">
        <v>18</v>
      </c>
      <c r="AB202" s="131"/>
      <c r="AC202" s="131"/>
      <c r="AD202" s="6" t="s">
        <v>16</v>
      </c>
      <c r="AE202" s="28">
        <f t="shared" si="56"/>
        <v>11</v>
      </c>
      <c r="AF202" s="28">
        <f t="shared" si="57"/>
        <v>3</v>
      </c>
      <c r="AG202" s="28">
        <f t="shared" si="58"/>
        <v>2</v>
      </c>
      <c r="AH202" s="28">
        <f t="shared" si="59"/>
        <v>2</v>
      </c>
      <c r="AI202" s="28">
        <f t="shared" si="60"/>
        <v>0</v>
      </c>
      <c r="AJ202" s="28">
        <f t="shared" si="61"/>
        <v>0</v>
      </c>
      <c r="AK202" s="28">
        <f t="shared" si="62"/>
        <v>18</v>
      </c>
    </row>
    <row r="203" spans="1:37">
      <c r="A203" s="131"/>
      <c r="B203" s="131"/>
      <c r="C203" s="6" t="s">
        <v>22</v>
      </c>
      <c r="D203" s="24"/>
      <c r="E203" s="24">
        <v>1</v>
      </c>
      <c r="F203" s="24"/>
      <c r="G203" s="24">
        <v>3</v>
      </c>
      <c r="H203" s="24">
        <v>7</v>
      </c>
      <c r="I203" s="24"/>
      <c r="J203" s="24"/>
      <c r="K203" s="24">
        <v>1</v>
      </c>
      <c r="L203" s="24"/>
      <c r="M203" s="24"/>
      <c r="N203" s="24"/>
      <c r="O203" s="24"/>
      <c r="P203" s="24"/>
      <c r="Q203" s="24"/>
      <c r="R203" s="24"/>
      <c r="S203" s="24"/>
      <c r="T203" s="24"/>
      <c r="U203" s="24"/>
      <c r="V203" s="24"/>
      <c r="W203" s="24"/>
      <c r="X203" s="24"/>
      <c r="Y203" s="24">
        <v>12</v>
      </c>
      <c r="AB203" s="131"/>
      <c r="AC203" s="131"/>
      <c r="AD203" s="6" t="s">
        <v>22</v>
      </c>
      <c r="AE203" s="28">
        <f t="shared" si="56"/>
        <v>11</v>
      </c>
      <c r="AF203" s="28">
        <f t="shared" si="57"/>
        <v>0</v>
      </c>
      <c r="AG203" s="28">
        <f t="shared" si="58"/>
        <v>1</v>
      </c>
      <c r="AH203" s="28">
        <f t="shared" si="59"/>
        <v>0</v>
      </c>
      <c r="AI203" s="28">
        <f t="shared" si="60"/>
        <v>0</v>
      </c>
      <c r="AJ203" s="28">
        <f t="shared" si="61"/>
        <v>0</v>
      </c>
      <c r="AK203" s="28">
        <f t="shared" si="62"/>
        <v>12</v>
      </c>
    </row>
    <row r="204" spans="1:37">
      <c r="A204" s="131"/>
      <c r="B204" s="14" t="s">
        <v>77</v>
      </c>
      <c r="C204" s="14"/>
      <c r="D204" s="15"/>
      <c r="E204" s="15">
        <v>14</v>
      </c>
      <c r="F204" s="15">
        <v>1</v>
      </c>
      <c r="G204" s="15">
        <v>79</v>
      </c>
      <c r="H204" s="15">
        <v>73</v>
      </c>
      <c r="I204" s="15"/>
      <c r="J204" s="15">
        <v>26</v>
      </c>
      <c r="K204" s="15">
        <v>49</v>
      </c>
      <c r="L204" s="15"/>
      <c r="M204" s="15"/>
      <c r="N204" s="15"/>
      <c r="O204" s="15"/>
      <c r="P204" s="15"/>
      <c r="Q204" s="15"/>
      <c r="R204" s="15"/>
      <c r="S204" s="15">
        <v>23</v>
      </c>
      <c r="T204" s="15"/>
      <c r="U204" s="15"/>
      <c r="V204" s="15"/>
      <c r="W204" s="15"/>
      <c r="X204" s="15"/>
      <c r="Y204" s="15">
        <v>265</v>
      </c>
      <c r="AB204" s="131"/>
      <c r="AC204" s="14" t="s">
        <v>77</v>
      </c>
      <c r="AD204" s="14"/>
      <c r="AE204" s="28">
        <f t="shared" si="56"/>
        <v>167</v>
      </c>
      <c r="AF204" s="28">
        <f t="shared" si="57"/>
        <v>26</v>
      </c>
      <c r="AG204" s="28">
        <f t="shared" si="58"/>
        <v>49</v>
      </c>
      <c r="AH204" s="28">
        <f t="shared" si="59"/>
        <v>23</v>
      </c>
      <c r="AI204" s="28">
        <f t="shared" si="60"/>
        <v>0</v>
      </c>
      <c r="AJ204" s="28">
        <f t="shared" si="61"/>
        <v>0</v>
      </c>
      <c r="AK204" s="28">
        <f t="shared" si="62"/>
        <v>265</v>
      </c>
    </row>
    <row r="205" spans="1:37">
      <c r="A205" s="131" t="s">
        <v>78</v>
      </c>
      <c r="B205" s="131" t="s">
        <v>4</v>
      </c>
      <c r="C205" s="6" t="s">
        <v>6</v>
      </c>
      <c r="D205" s="24"/>
      <c r="E205" s="24">
        <v>2</v>
      </c>
      <c r="F205" s="24"/>
      <c r="G205" s="24">
        <v>46</v>
      </c>
      <c r="H205" s="24">
        <v>8</v>
      </c>
      <c r="I205" s="24"/>
      <c r="J205" s="24">
        <v>9</v>
      </c>
      <c r="K205" s="24">
        <v>21</v>
      </c>
      <c r="L205" s="24"/>
      <c r="M205" s="24"/>
      <c r="N205" s="24">
        <v>1</v>
      </c>
      <c r="O205" s="24">
        <v>2</v>
      </c>
      <c r="P205" s="24"/>
      <c r="Q205" s="24"/>
      <c r="R205" s="24">
        <v>2</v>
      </c>
      <c r="S205" s="24">
        <v>6</v>
      </c>
      <c r="T205" s="24"/>
      <c r="U205" s="24"/>
      <c r="V205" s="24">
        <v>7</v>
      </c>
      <c r="W205" s="24"/>
      <c r="X205" s="24"/>
      <c r="Y205" s="24">
        <v>104</v>
      </c>
      <c r="AB205" s="131" t="s">
        <v>78</v>
      </c>
      <c r="AC205" s="131" t="s">
        <v>4</v>
      </c>
      <c r="AD205" s="6" t="s">
        <v>6</v>
      </c>
      <c r="AE205" s="28">
        <f t="shared" si="56"/>
        <v>56</v>
      </c>
      <c r="AF205" s="28">
        <f t="shared" si="57"/>
        <v>9</v>
      </c>
      <c r="AG205" s="28">
        <f t="shared" si="58"/>
        <v>23</v>
      </c>
      <c r="AH205" s="28">
        <f t="shared" si="59"/>
        <v>6</v>
      </c>
      <c r="AI205" s="28">
        <f t="shared" si="60"/>
        <v>10</v>
      </c>
      <c r="AJ205" s="28">
        <f t="shared" si="61"/>
        <v>0</v>
      </c>
      <c r="AK205" s="28">
        <f t="shared" si="62"/>
        <v>104</v>
      </c>
    </row>
    <row r="206" spans="1:37">
      <c r="A206" s="131"/>
      <c r="B206" s="131"/>
      <c r="C206" s="6" t="s">
        <v>7</v>
      </c>
      <c r="D206" s="24"/>
      <c r="E206" s="24">
        <v>3</v>
      </c>
      <c r="F206" s="24"/>
      <c r="G206" s="24">
        <v>81</v>
      </c>
      <c r="H206" s="24">
        <v>67</v>
      </c>
      <c r="I206" s="24"/>
      <c r="J206" s="24">
        <v>32</v>
      </c>
      <c r="K206" s="24">
        <v>35</v>
      </c>
      <c r="L206" s="24"/>
      <c r="M206" s="24"/>
      <c r="N206" s="24">
        <v>5</v>
      </c>
      <c r="O206" s="24">
        <v>9</v>
      </c>
      <c r="P206" s="24"/>
      <c r="Q206" s="24"/>
      <c r="R206" s="24"/>
      <c r="S206" s="24">
        <v>63</v>
      </c>
      <c r="T206" s="24"/>
      <c r="U206" s="24">
        <v>6</v>
      </c>
      <c r="V206" s="24">
        <v>9</v>
      </c>
      <c r="W206" s="24"/>
      <c r="X206" s="24"/>
      <c r="Y206" s="24">
        <v>310</v>
      </c>
      <c r="AB206" s="131"/>
      <c r="AC206" s="131"/>
      <c r="AD206" s="6" t="s">
        <v>7</v>
      </c>
      <c r="AE206" s="28">
        <f t="shared" si="56"/>
        <v>151</v>
      </c>
      <c r="AF206" s="28">
        <f t="shared" si="57"/>
        <v>32</v>
      </c>
      <c r="AG206" s="28">
        <f t="shared" si="58"/>
        <v>35</v>
      </c>
      <c r="AH206" s="28">
        <f t="shared" si="59"/>
        <v>63</v>
      </c>
      <c r="AI206" s="28">
        <f t="shared" si="60"/>
        <v>29</v>
      </c>
      <c r="AJ206" s="28">
        <f t="shared" si="61"/>
        <v>0</v>
      </c>
      <c r="AK206" s="28">
        <f t="shared" si="62"/>
        <v>310</v>
      </c>
    </row>
    <row r="207" spans="1:37">
      <c r="A207" s="131"/>
      <c r="B207" s="131"/>
      <c r="C207" s="6" t="s">
        <v>12</v>
      </c>
      <c r="D207" s="24"/>
      <c r="E207" s="24"/>
      <c r="F207" s="24"/>
      <c r="G207" s="24">
        <v>3</v>
      </c>
      <c r="H207" s="24">
        <v>11</v>
      </c>
      <c r="I207" s="24"/>
      <c r="J207" s="24">
        <v>2</v>
      </c>
      <c r="K207" s="24">
        <v>1</v>
      </c>
      <c r="L207" s="24"/>
      <c r="M207" s="24"/>
      <c r="N207" s="24"/>
      <c r="O207" s="24"/>
      <c r="P207" s="24"/>
      <c r="Q207" s="24"/>
      <c r="R207" s="24"/>
      <c r="S207" s="24"/>
      <c r="T207" s="24"/>
      <c r="U207" s="24"/>
      <c r="V207" s="24"/>
      <c r="W207" s="24"/>
      <c r="X207" s="24"/>
      <c r="Y207" s="24">
        <v>17</v>
      </c>
      <c r="AB207" s="131"/>
      <c r="AC207" s="131"/>
      <c r="AD207" s="6" t="s">
        <v>12</v>
      </c>
      <c r="AE207" s="28">
        <f t="shared" si="56"/>
        <v>14</v>
      </c>
      <c r="AF207" s="28">
        <f t="shared" si="57"/>
        <v>2</v>
      </c>
      <c r="AG207" s="28">
        <f t="shared" si="58"/>
        <v>1</v>
      </c>
      <c r="AH207" s="28">
        <f t="shared" si="59"/>
        <v>0</v>
      </c>
      <c r="AI207" s="28">
        <f t="shared" si="60"/>
        <v>0</v>
      </c>
      <c r="AJ207" s="28">
        <f t="shared" si="61"/>
        <v>0</v>
      </c>
      <c r="AK207" s="28">
        <f t="shared" si="62"/>
        <v>17</v>
      </c>
    </row>
    <row r="208" spans="1:37">
      <c r="A208" s="131"/>
      <c r="B208" s="131"/>
      <c r="C208" s="6" t="s">
        <v>15</v>
      </c>
      <c r="D208" s="24"/>
      <c r="E208" s="24">
        <v>3</v>
      </c>
      <c r="F208" s="24"/>
      <c r="G208" s="24">
        <v>122</v>
      </c>
      <c r="H208" s="24">
        <v>133</v>
      </c>
      <c r="I208" s="24"/>
      <c r="J208" s="24">
        <v>102</v>
      </c>
      <c r="K208" s="24">
        <v>95</v>
      </c>
      <c r="L208" s="24"/>
      <c r="M208" s="24"/>
      <c r="N208" s="24">
        <v>37</v>
      </c>
      <c r="O208" s="24">
        <v>44</v>
      </c>
      <c r="P208" s="24"/>
      <c r="Q208" s="24"/>
      <c r="R208" s="24"/>
      <c r="S208" s="24">
        <v>91</v>
      </c>
      <c r="T208" s="24"/>
      <c r="U208" s="24">
        <v>19</v>
      </c>
      <c r="V208" s="24">
        <v>97</v>
      </c>
      <c r="W208" s="24">
        <v>5</v>
      </c>
      <c r="X208" s="24"/>
      <c r="Y208" s="24">
        <v>748</v>
      </c>
      <c r="AB208" s="131"/>
      <c r="AC208" s="131"/>
      <c r="AD208" s="6" t="s">
        <v>15</v>
      </c>
      <c r="AE208" s="28">
        <f t="shared" si="56"/>
        <v>258</v>
      </c>
      <c r="AF208" s="28">
        <f t="shared" si="57"/>
        <v>102</v>
      </c>
      <c r="AG208" s="28">
        <f t="shared" si="58"/>
        <v>95</v>
      </c>
      <c r="AH208" s="28">
        <f t="shared" si="59"/>
        <v>91</v>
      </c>
      <c r="AI208" s="28">
        <f t="shared" si="60"/>
        <v>202</v>
      </c>
      <c r="AJ208" s="28">
        <f t="shared" si="61"/>
        <v>0</v>
      </c>
      <c r="AK208" s="28">
        <f t="shared" si="62"/>
        <v>748</v>
      </c>
    </row>
    <row r="209" spans="1:37">
      <c r="A209" s="131"/>
      <c r="B209" s="131"/>
      <c r="C209" s="6" t="s">
        <v>16</v>
      </c>
      <c r="D209" s="24"/>
      <c r="E209" s="24">
        <v>1</v>
      </c>
      <c r="F209" s="24"/>
      <c r="G209" s="24">
        <v>22</v>
      </c>
      <c r="H209" s="24">
        <v>38</v>
      </c>
      <c r="I209" s="24"/>
      <c r="J209" s="24">
        <v>9</v>
      </c>
      <c r="K209" s="24">
        <v>12</v>
      </c>
      <c r="L209" s="24"/>
      <c r="M209" s="24"/>
      <c r="N209" s="24">
        <v>5</v>
      </c>
      <c r="O209" s="24">
        <v>6</v>
      </c>
      <c r="P209" s="24"/>
      <c r="Q209" s="24"/>
      <c r="R209" s="24"/>
      <c r="S209" s="24">
        <v>21</v>
      </c>
      <c r="T209" s="24"/>
      <c r="U209" s="24">
        <v>3</v>
      </c>
      <c r="V209" s="24">
        <v>6</v>
      </c>
      <c r="W209" s="24"/>
      <c r="X209" s="24"/>
      <c r="Y209" s="24">
        <v>123</v>
      </c>
      <c r="AB209" s="131"/>
      <c r="AC209" s="131"/>
      <c r="AD209" s="6" t="s">
        <v>16</v>
      </c>
      <c r="AE209" s="28">
        <f t="shared" si="56"/>
        <v>61</v>
      </c>
      <c r="AF209" s="28">
        <f t="shared" si="57"/>
        <v>9</v>
      </c>
      <c r="AG209" s="28">
        <f t="shared" si="58"/>
        <v>12</v>
      </c>
      <c r="AH209" s="28">
        <f t="shared" si="59"/>
        <v>21</v>
      </c>
      <c r="AI209" s="28">
        <f t="shared" si="60"/>
        <v>20</v>
      </c>
      <c r="AJ209" s="28">
        <f t="shared" si="61"/>
        <v>0</v>
      </c>
      <c r="AK209" s="28">
        <f t="shared" si="62"/>
        <v>123</v>
      </c>
    </row>
    <row r="210" spans="1:37">
      <c r="A210" s="131"/>
      <c r="B210" s="131"/>
      <c r="C210" s="6" t="s">
        <v>17</v>
      </c>
      <c r="D210" s="24"/>
      <c r="E210" s="24"/>
      <c r="F210" s="24"/>
      <c r="G210" s="24">
        <v>2</v>
      </c>
      <c r="H210" s="24">
        <v>1</v>
      </c>
      <c r="I210" s="24"/>
      <c r="J210" s="24">
        <v>2</v>
      </c>
      <c r="K210" s="24">
        <v>2</v>
      </c>
      <c r="L210" s="24"/>
      <c r="M210" s="24"/>
      <c r="N210" s="24"/>
      <c r="O210" s="24">
        <v>1</v>
      </c>
      <c r="P210" s="24"/>
      <c r="Q210" s="24"/>
      <c r="R210" s="24"/>
      <c r="S210" s="24"/>
      <c r="T210" s="24"/>
      <c r="U210" s="24"/>
      <c r="V210" s="24"/>
      <c r="W210" s="24"/>
      <c r="X210" s="24"/>
      <c r="Y210" s="24">
        <v>8</v>
      </c>
      <c r="AB210" s="131"/>
      <c r="AC210" s="131"/>
      <c r="AD210" s="6" t="s">
        <v>17</v>
      </c>
      <c r="AE210" s="28">
        <f t="shared" si="56"/>
        <v>3</v>
      </c>
      <c r="AF210" s="28">
        <f t="shared" si="57"/>
        <v>2</v>
      </c>
      <c r="AG210" s="28">
        <f t="shared" si="58"/>
        <v>2</v>
      </c>
      <c r="AH210" s="28">
        <f t="shared" si="59"/>
        <v>0</v>
      </c>
      <c r="AI210" s="28">
        <f t="shared" si="60"/>
        <v>1</v>
      </c>
      <c r="AJ210" s="28">
        <f t="shared" si="61"/>
        <v>0</v>
      </c>
      <c r="AK210" s="28">
        <f t="shared" si="62"/>
        <v>8</v>
      </c>
    </row>
    <row r="211" spans="1:37">
      <c r="A211" s="131"/>
      <c r="B211" s="131"/>
      <c r="C211" s="6" t="s">
        <v>18</v>
      </c>
      <c r="D211" s="24"/>
      <c r="E211" s="24"/>
      <c r="F211" s="24"/>
      <c r="G211" s="24">
        <v>6</v>
      </c>
      <c r="H211" s="24"/>
      <c r="I211" s="24"/>
      <c r="J211" s="24"/>
      <c r="K211" s="24">
        <v>6</v>
      </c>
      <c r="L211" s="24"/>
      <c r="M211" s="24"/>
      <c r="N211" s="24"/>
      <c r="O211" s="24"/>
      <c r="P211" s="24"/>
      <c r="Q211" s="24"/>
      <c r="R211" s="24"/>
      <c r="S211" s="24"/>
      <c r="T211" s="24"/>
      <c r="U211" s="24"/>
      <c r="V211" s="24"/>
      <c r="W211" s="24"/>
      <c r="X211" s="24"/>
      <c r="Y211" s="24">
        <v>12</v>
      </c>
      <c r="AB211" s="131"/>
      <c r="AC211" s="131"/>
      <c r="AD211" s="6" t="s">
        <v>18</v>
      </c>
      <c r="AE211" s="28">
        <f t="shared" si="56"/>
        <v>6</v>
      </c>
      <c r="AF211" s="28">
        <f t="shared" si="57"/>
        <v>0</v>
      </c>
      <c r="AG211" s="28">
        <f t="shared" si="58"/>
        <v>6</v>
      </c>
      <c r="AH211" s="28">
        <f t="shared" si="59"/>
        <v>0</v>
      </c>
      <c r="AI211" s="28">
        <f t="shared" si="60"/>
        <v>0</v>
      </c>
      <c r="AJ211" s="28">
        <f t="shared" si="61"/>
        <v>0</v>
      </c>
      <c r="AK211" s="28">
        <f t="shared" si="62"/>
        <v>12</v>
      </c>
    </row>
    <row r="212" spans="1:37">
      <c r="A212" s="131"/>
      <c r="B212" s="131"/>
      <c r="C212" s="6" t="s">
        <v>22</v>
      </c>
      <c r="D212" s="24"/>
      <c r="E212" s="24"/>
      <c r="F212" s="24"/>
      <c r="G212" s="24">
        <v>6</v>
      </c>
      <c r="H212" s="24">
        <v>11</v>
      </c>
      <c r="I212" s="24"/>
      <c r="J212" s="24">
        <v>2</v>
      </c>
      <c r="K212" s="24">
        <v>2</v>
      </c>
      <c r="L212" s="24"/>
      <c r="M212" s="24"/>
      <c r="N212" s="24"/>
      <c r="O212" s="24">
        <v>1</v>
      </c>
      <c r="P212" s="24"/>
      <c r="Q212" s="24"/>
      <c r="R212" s="24"/>
      <c r="S212" s="24"/>
      <c r="T212" s="24"/>
      <c r="U212" s="24"/>
      <c r="V212" s="24">
        <v>2</v>
      </c>
      <c r="W212" s="24"/>
      <c r="X212" s="24"/>
      <c r="Y212" s="24">
        <v>24</v>
      </c>
      <c r="AB212" s="131"/>
      <c r="AC212" s="131"/>
      <c r="AD212" s="6" t="s">
        <v>22</v>
      </c>
      <c r="AE212" s="28">
        <f t="shared" si="56"/>
        <v>17</v>
      </c>
      <c r="AF212" s="28">
        <f t="shared" si="57"/>
        <v>2</v>
      </c>
      <c r="AG212" s="28">
        <f t="shared" si="58"/>
        <v>2</v>
      </c>
      <c r="AH212" s="28">
        <f t="shared" si="59"/>
        <v>0</v>
      </c>
      <c r="AI212" s="28">
        <f t="shared" si="60"/>
        <v>3</v>
      </c>
      <c r="AJ212" s="28">
        <f t="shared" si="61"/>
        <v>0</v>
      </c>
      <c r="AK212" s="28">
        <f t="shared" si="62"/>
        <v>24</v>
      </c>
    </row>
    <row r="213" spans="1:37">
      <c r="A213" s="131"/>
      <c r="B213" s="131"/>
      <c r="C213" s="6" t="s">
        <v>20</v>
      </c>
      <c r="D213" s="24"/>
      <c r="E213" s="24"/>
      <c r="F213" s="24"/>
      <c r="G213" s="24">
        <v>19</v>
      </c>
      <c r="H213" s="24"/>
      <c r="I213" s="24"/>
      <c r="J213" s="24">
        <v>12</v>
      </c>
      <c r="K213" s="24">
        <v>8</v>
      </c>
      <c r="L213" s="24"/>
      <c r="M213" s="24"/>
      <c r="N213" s="24">
        <v>3</v>
      </c>
      <c r="O213" s="24">
        <v>4</v>
      </c>
      <c r="P213" s="24"/>
      <c r="Q213" s="24"/>
      <c r="R213" s="24"/>
      <c r="S213" s="24">
        <v>9</v>
      </c>
      <c r="T213" s="24"/>
      <c r="U213" s="24"/>
      <c r="V213" s="24">
        <v>2</v>
      </c>
      <c r="W213" s="24"/>
      <c r="X213" s="24"/>
      <c r="Y213" s="24">
        <v>57</v>
      </c>
      <c r="AB213" s="131"/>
      <c r="AC213" s="131"/>
      <c r="AD213" s="6" t="s">
        <v>20</v>
      </c>
      <c r="AE213" s="28">
        <f t="shared" si="56"/>
        <v>19</v>
      </c>
      <c r="AF213" s="28">
        <f t="shared" si="57"/>
        <v>12</v>
      </c>
      <c r="AG213" s="28">
        <f t="shared" si="58"/>
        <v>8</v>
      </c>
      <c r="AH213" s="28">
        <f t="shared" si="59"/>
        <v>9</v>
      </c>
      <c r="AI213" s="28">
        <f t="shared" si="60"/>
        <v>9</v>
      </c>
      <c r="AJ213" s="28">
        <f t="shared" si="61"/>
        <v>0</v>
      </c>
      <c r="AK213" s="28">
        <f t="shared" si="62"/>
        <v>57</v>
      </c>
    </row>
    <row r="214" spans="1:37">
      <c r="A214" s="131"/>
      <c r="B214" s="131"/>
      <c r="C214" s="6" t="s">
        <v>21</v>
      </c>
      <c r="D214" s="24"/>
      <c r="E214" s="24"/>
      <c r="F214" s="24"/>
      <c r="G214" s="24">
        <v>28</v>
      </c>
      <c r="H214" s="24">
        <v>5</v>
      </c>
      <c r="I214" s="24"/>
      <c r="J214" s="24">
        <v>14</v>
      </c>
      <c r="K214" s="24">
        <v>9</v>
      </c>
      <c r="L214" s="24"/>
      <c r="M214" s="24"/>
      <c r="N214" s="24"/>
      <c r="O214" s="24"/>
      <c r="P214" s="24"/>
      <c r="Q214" s="24"/>
      <c r="R214" s="24"/>
      <c r="S214" s="24">
        <v>6</v>
      </c>
      <c r="T214" s="24"/>
      <c r="U214" s="24"/>
      <c r="V214" s="24"/>
      <c r="W214" s="24"/>
      <c r="X214" s="24"/>
      <c r="Y214" s="24">
        <v>62</v>
      </c>
      <c r="AB214" s="131"/>
      <c r="AC214" s="131"/>
      <c r="AD214" s="6" t="s">
        <v>21</v>
      </c>
      <c r="AE214" s="28">
        <f t="shared" si="56"/>
        <v>33</v>
      </c>
      <c r="AF214" s="28">
        <f t="shared" si="57"/>
        <v>14</v>
      </c>
      <c r="AG214" s="28">
        <f t="shared" si="58"/>
        <v>9</v>
      </c>
      <c r="AH214" s="28">
        <f t="shared" si="59"/>
        <v>6</v>
      </c>
      <c r="AI214" s="28">
        <f t="shared" si="60"/>
        <v>0</v>
      </c>
      <c r="AJ214" s="28">
        <f t="shared" si="61"/>
        <v>0</v>
      </c>
      <c r="AK214" s="28">
        <f t="shared" si="62"/>
        <v>62</v>
      </c>
    </row>
    <row r="215" spans="1:37">
      <c r="A215" s="131"/>
      <c r="B215" s="18" t="s">
        <v>24</v>
      </c>
      <c r="C215" s="6" t="s">
        <v>25</v>
      </c>
      <c r="D215" s="24"/>
      <c r="E215" s="24"/>
      <c r="F215" s="24"/>
      <c r="G215" s="24">
        <v>23</v>
      </c>
      <c r="H215" s="24">
        <v>7</v>
      </c>
      <c r="I215" s="24"/>
      <c r="J215" s="24">
        <v>12</v>
      </c>
      <c r="K215" s="24">
        <v>11</v>
      </c>
      <c r="L215" s="24"/>
      <c r="M215" s="24"/>
      <c r="N215" s="24"/>
      <c r="O215" s="24"/>
      <c r="P215" s="24"/>
      <c r="Q215" s="24"/>
      <c r="R215" s="24"/>
      <c r="S215" s="24"/>
      <c r="T215" s="24"/>
      <c r="U215" s="24"/>
      <c r="V215" s="24">
        <v>4</v>
      </c>
      <c r="W215" s="24"/>
      <c r="X215" s="24"/>
      <c r="Y215" s="24">
        <v>57</v>
      </c>
      <c r="AB215" s="131"/>
      <c r="AC215" s="18" t="s">
        <v>24</v>
      </c>
      <c r="AD215" s="6" t="s">
        <v>25</v>
      </c>
      <c r="AE215" s="28">
        <f t="shared" si="56"/>
        <v>30</v>
      </c>
      <c r="AF215" s="28">
        <f t="shared" si="57"/>
        <v>12</v>
      </c>
      <c r="AG215" s="28">
        <f t="shared" si="58"/>
        <v>11</v>
      </c>
      <c r="AH215" s="28">
        <f t="shared" si="59"/>
        <v>0</v>
      </c>
      <c r="AI215" s="28">
        <f t="shared" si="60"/>
        <v>4</v>
      </c>
      <c r="AJ215" s="28">
        <f t="shared" si="61"/>
        <v>0</v>
      </c>
      <c r="AK215" s="28">
        <f t="shared" si="62"/>
        <v>57</v>
      </c>
    </row>
    <row r="216" spans="1:37">
      <c r="A216" s="131"/>
      <c r="B216" s="131" t="s">
        <v>31</v>
      </c>
      <c r="C216" s="6" t="s">
        <v>34</v>
      </c>
      <c r="D216" s="24"/>
      <c r="E216" s="24"/>
      <c r="F216" s="24"/>
      <c r="G216" s="24">
        <v>22</v>
      </c>
      <c r="H216" s="24">
        <v>4</v>
      </c>
      <c r="I216" s="24"/>
      <c r="J216" s="24">
        <v>8</v>
      </c>
      <c r="K216" s="24">
        <v>4</v>
      </c>
      <c r="L216" s="24"/>
      <c r="M216" s="24"/>
      <c r="N216" s="24"/>
      <c r="O216" s="24"/>
      <c r="P216" s="24"/>
      <c r="Q216" s="24"/>
      <c r="R216" s="24"/>
      <c r="S216" s="24">
        <v>2</v>
      </c>
      <c r="T216" s="24"/>
      <c r="U216" s="24"/>
      <c r="V216" s="24"/>
      <c r="W216" s="24"/>
      <c r="X216" s="24"/>
      <c r="Y216" s="24">
        <v>40</v>
      </c>
      <c r="AB216" s="131"/>
      <c r="AC216" s="131" t="s">
        <v>31</v>
      </c>
      <c r="AD216" s="6" t="s">
        <v>34</v>
      </c>
      <c r="AE216" s="28">
        <f t="shared" si="56"/>
        <v>26</v>
      </c>
      <c r="AF216" s="28">
        <f t="shared" si="57"/>
        <v>8</v>
      </c>
      <c r="AG216" s="28">
        <f t="shared" si="58"/>
        <v>4</v>
      </c>
      <c r="AH216" s="28">
        <f t="shared" si="59"/>
        <v>2</v>
      </c>
      <c r="AI216" s="28">
        <f t="shared" si="60"/>
        <v>0</v>
      </c>
      <c r="AJ216" s="28">
        <f t="shared" si="61"/>
        <v>0</v>
      </c>
      <c r="AK216" s="28">
        <f t="shared" si="62"/>
        <v>40</v>
      </c>
    </row>
    <row r="217" spans="1:37">
      <c r="A217" s="131"/>
      <c r="B217" s="131"/>
      <c r="C217" s="6" t="s">
        <v>35</v>
      </c>
      <c r="D217" s="24"/>
      <c r="E217" s="24">
        <v>1</v>
      </c>
      <c r="F217" s="24">
        <v>6</v>
      </c>
      <c r="G217" s="24">
        <v>82</v>
      </c>
      <c r="H217" s="24">
        <v>47</v>
      </c>
      <c r="I217" s="24"/>
      <c r="J217" s="24">
        <v>23</v>
      </c>
      <c r="K217" s="24">
        <v>15</v>
      </c>
      <c r="L217" s="24"/>
      <c r="M217" s="24"/>
      <c r="N217" s="24">
        <v>12</v>
      </c>
      <c r="O217" s="24"/>
      <c r="P217" s="24"/>
      <c r="Q217" s="24"/>
      <c r="R217" s="24"/>
      <c r="S217" s="24">
        <v>7</v>
      </c>
      <c r="T217" s="24"/>
      <c r="U217" s="24"/>
      <c r="V217" s="24">
        <v>3</v>
      </c>
      <c r="W217" s="24"/>
      <c r="X217" s="24"/>
      <c r="Y217" s="24">
        <v>196</v>
      </c>
      <c r="AB217" s="131"/>
      <c r="AC217" s="131"/>
      <c r="AD217" s="6" t="s">
        <v>35</v>
      </c>
      <c r="AE217" s="28">
        <f t="shared" si="56"/>
        <v>136</v>
      </c>
      <c r="AF217" s="28">
        <f t="shared" si="57"/>
        <v>23</v>
      </c>
      <c r="AG217" s="28">
        <f t="shared" si="58"/>
        <v>15</v>
      </c>
      <c r="AH217" s="28">
        <f t="shared" si="59"/>
        <v>7</v>
      </c>
      <c r="AI217" s="28">
        <f t="shared" si="60"/>
        <v>15</v>
      </c>
      <c r="AJ217" s="28">
        <f t="shared" si="61"/>
        <v>0</v>
      </c>
      <c r="AK217" s="28">
        <f t="shared" si="62"/>
        <v>196</v>
      </c>
    </row>
    <row r="218" spans="1:37">
      <c r="A218" s="131"/>
      <c r="B218" s="131"/>
      <c r="C218" s="6" t="s">
        <v>36</v>
      </c>
      <c r="D218" s="24"/>
      <c r="E218" s="24">
        <v>1</v>
      </c>
      <c r="F218" s="24"/>
      <c r="G218" s="24">
        <v>11</v>
      </c>
      <c r="H218" s="24">
        <v>18</v>
      </c>
      <c r="I218" s="24"/>
      <c r="J218" s="24">
        <v>4</v>
      </c>
      <c r="K218" s="24">
        <v>3</v>
      </c>
      <c r="L218" s="24"/>
      <c r="M218" s="24"/>
      <c r="N218" s="24"/>
      <c r="O218" s="24"/>
      <c r="P218" s="24"/>
      <c r="Q218" s="24"/>
      <c r="R218" s="24"/>
      <c r="S218" s="24"/>
      <c r="T218" s="24"/>
      <c r="U218" s="24"/>
      <c r="V218" s="24"/>
      <c r="W218" s="24"/>
      <c r="X218" s="24"/>
      <c r="Y218" s="24">
        <v>37</v>
      </c>
      <c r="AB218" s="131"/>
      <c r="AC218" s="131"/>
      <c r="AD218" s="6" t="s">
        <v>36</v>
      </c>
      <c r="AE218" s="28">
        <f t="shared" si="56"/>
        <v>30</v>
      </c>
      <c r="AF218" s="28">
        <f t="shared" si="57"/>
        <v>4</v>
      </c>
      <c r="AG218" s="28">
        <f t="shared" si="58"/>
        <v>3</v>
      </c>
      <c r="AH218" s="28">
        <f t="shared" si="59"/>
        <v>0</v>
      </c>
      <c r="AI218" s="28">
        <f t="shared" si="60"/>
        <v>0</v>
      </c>
      <c r="AJ218" s="28">
        <f t="shared" si="61"/>
        <v>0</v>
      </c>
      <c r="AK218" s="28">
        <f t="shared" si="62"/>
        <v>37</v>
      </c>
    </row>
    <row r="219" spans="1:37">
      <c r="A219" s="131"/>
      <c r="B219" s="131"/>
      <c r="C219" s="6" t="s">
        <v>37</v>
      </c>
      <c r="D219" s="24"/>
      <c r="E219" s="24">
        <v>1</v>
      </c>
      <c r="F219" s="24"/>
      <c r="G219" s="24">
        <v>9</v>
      </c>
      <c r="H219" s="24">
        <v>21</v>
      </c>
      <c r="I219" s="24"/>
      <c r="J219" s="24"/>
      <c r="K219" s="24"/>
      <c r="L219" s="24"/>
      <c r="M219" s="24"/>
      <c r="N219" s="24"/>
      <c r="O219" s="24"/>
      <c r="P219" s="24"/>
      <c r="Q219" s="24"/>
      <c r="R219" s="24"/>
      <c r="S219" s="24"/>
      <c r="T219" s="24"/>
      <c r="U219" s="24"/>
      <c r="V219" s="24"/>
      <c r="W219" s="24"/>
      <c r="X219" s="24"/>
      <c r="Y219" s="24">
        <v>31</v>
      </c>
      <c r="AB219" s="131"/>
      <c r="AC219" s="131"/>
      <c r="AD219" s="6" t="s">
        <v>37</v>
      </c>
      <c r="AE219" s="28">
        <f t="shared" si="56"/>
        <v>31</v>
      </c>
      <c r="AF219" s="28">
        <f t="shared" si="57"/>
        <v>0</v>
      </c>
      <c r="AG219" s="28">
        <f t="shared" si="58"/>
        <v>0</v>
      </c>
      <c r="AH219" s="28">
        <f t="shared" si="59"/>
        <v>0</v>
      </c>
      <c r="AI219" s="28">
        <f t="shared" si="60"/>
        <v>0</v>
      </c>
      <c r="AJ219" s="28">
        <f t="shared" si="61"/>
        <v>0</v>
      </c>
      <c r="AK219" s="28">
        <f t="shared" si="62"/>
        <v>31</v>
      </c>
    </row>
    <row r="220" spans="1:37">
      <c r="A220" s="131"/>
      <c r="B220" s="131"/>
      <c r="C220" s="6" t="s">
        <v>39</v>
      </c>
      <c r="D220" s="24"/>
      <c r="E220" s="24">
        <v>3</v>
      </c>
      <c r="F220" s="24"/>
      <c r="G220" s="24">
        <v>48</v>
      </c>
      <c r="H220" s="24">
        <v>46</v>
      </c>
      <c r="I220" s="24"/>
      <c r="J220" s="24"/>
      <c r="K220" s="24"/>
      <c r="L220" s="24"/>
      <c r="M220" s="24"/>
      <c r="N220" s="24"/>
      <c r="O220" s="24"/>
      <c r="P220" s="24"/>
      <c r="Q220" s="24"/>
      <c r="R220" s="24"/>
      <c r="S220" s="24"/>
      <c r="T220" s="24"/>
      <c r="U220" s="24"/>
      <c r="V220" s="24"/>
      <c r="W220" s="24"/>
      <c r="X220" s="24"/>
      <c r="Y220" s="24">
        <v>97</v>
      </c>
      <c r="AB220" s="131"/>
      <c r="AC220" s="131"/>
      <c r="AD220" s="6" t="s">
        <v>39</v>
      </c>
      <c r="AE220" s="28">
        <f t="shared" si="56"/>
        <v>97</v>
      </c>
      <c r="AF220" s="28">
        <f t="shared" si="57"/>
        <v>0</v>
      </c>
      <c r="AG220" s="28">
        <f t="shared" si="58"/>
        <v>0</v>
      </c>
      <c r="AH220" s="28">
        <f t="shared" si="59"/>
        <v>0</v>
      </c>
      <c r="AI220" s="28">
        <f t="shared" si="60"/>
        <v>0</v>
      </c>
      <c r="AJ220" s="28">
        <f t="shared" si="61"/>
        <v>0</v>
      </c>
      <c r="AK220" s="28">
        <f t="shared" si="62"/>
        <v>97</v>
      </c>
    </row>
    <row r="221" spans="1:37">
      <c r="A221" s="131"/>
      <c r="B221" s="131"/>
      <c r="C221" s="6" t="s">
        <v>40</v>
      </c>
      <c r="D221" s="24"/>
      <c r="E221" s="24">
        <v>3</v>
      </c>
      <c r="F221" s="24"/>
      <c r="G221" s="24">
        <v>33</v>
      </c>
      <c r="H221" s="24">
        <v>14</v>
      </c>
      <c r="I221" s="24"/>
      <c r="J221" s="24"/>
      <c r="K221" s="24"/>
      <c r="L221" s="24"/>
      <c r="M221" s="24"/>
      <c r="N221" s="24"/>
      <c r="O221" s="24"/>
      <c r="P221" s="24"/>
      <c r="Q221" s="24"/>
      <c r="R221" s="24"/>
      <c r="S221" s="24"/>
      <c r="T221" s="24"/>
      <c r="U221" s="24"/>
      <c r="V221" s="24"/>
      <c r="W221" s="24"/>
      <c r="X221" s="24"/>
      <c r="Y221" s="24">
        <v>50</v>
      </c>
      <c r="AB221" s="131"/>
      <c r="AC221" s="131"/>
      <c r="AD221" s="6" t="s">
        <v>40</v>
      </c>
      <c r="AE221" s="28">
        <f t="shared" si="56"/>
        <v>50</v>
      </c>
      <c r="AF221" s="28">
        <f t="shared" si="57"/>
        <v>0</v>
      </c>
      <c r="AG221" s="28">
        <f t="shared" si="58"/>
        <v>0</v>
      </c>
      <c r="AH221" s="28">
        <f t="shared" si="59"/>
        <v>0</v>
      </c>
      <c r="AI221" s="28">
        <f t="shared" si="60"/>
        <v>0</v>
      </c>
      <c r="AJ221" s="28">
        <f t="shared" si="61"/>
        <v>0</v>
      </c>
      <c r="AK221" s="28">
        <f t="shared" si="62"/>
        <v>50</v>
      </c>
    </row>
    <row r="222" spans="1:37">
      <c r="A222" s="131"/>
      <c r="B222" s="18" t="s">
        <v>41</v>
      </c>
      <c r="C222" s="6" t="s">
        <v>42</v>
      </c>
      <c r="D222" s="24"/>
      <c r="E222" s="24"/>
      <c r="F222" s="24">
        <v>2</v>
      </c>
      <c r="G222" s="24">
        <v>2</v>
      </c>
      <c r="H222" s="24">
        <v>10</v>
      </c>
      <c r="I222" s="24"/>
      <c r="J222" s="24"/>
      <c r="K222" s="24"/>
      <c r="L222" s="24"/>
      <c r="M222" s="24"/>
      <c r="N222" s="24"/>
      <c r="O222" s="24"/>
      <c r="P222" s="24"/>
      <c r="Q222" s="24"/>
      <c r="R222" s="24"/>
      <c r="S222" s="24"/>
      <c r="T222" s="24"/>
      <c r="U222" s="24"/>
      <c r="V222" s="24"/>
      <c r="W222" s="24"/>
      <c r="X222" s="24"/>
      <c r="Y222" s="24">
        <v>14</v>
      </c>
      <c r="AB222" s="131"/>
      <c r="AC222" s="18" t="s">
        <v>41</v>
      </c>
      <c r="AD222" s="6" t="s">
        <v>42</v>
      </c>
      <c r="AE222" s="28">
        <f t="shared" si="56"/>
        <v>14</v>
      </c>
      <c r="AF222" s="28">
        <f t="shared" si="57"/>
        <v>0</v>
      </c>
      <c r="AG222" s="28">
        <f t="shared" si="58"/>
        <v>0</v>
      </c>
      <c r="AH222" s="28">
        <f t="shared" si="59"/>
        <v>0</v>
      </c>
      <c r="AI222" s="28">
        <f t="shared" si="60"/>
        <v>0</v>
      </c>
      <c r="AJ222" s="28">
        <f t="shared" si="61"/>
        <v>0</v>
      </c>
      <c r="AK222" s="28">
        <f t="shared" si="62"/>
        <v>14</v>
      </c>
    </row>
    <row r="223" spans="1:37">
      <c r="A223" s="131"/>
      <c r="B223" s="14" t="s">
        <v>79</v>
      </c>
      <c r="C223" s="14"/>
      <c r="D223" s="15"/>
      <c r="E223" s="15">
        <v>18</v>
      </c>
      <c r="F223" s="15">
        <v>8</v>
      </c>
      <c r="G223" s="15">
        <v>565</v>
      </c>
      <c r="H223" s="15">
        <v>441</v>
      </c>
      <c r="I223" s="15"/>
      <c r="J223" s="15">
        <v>231</v>
      </c>
      <c r="K223" s="15">
        <v>224</v>
      </c>
      <c r="L223" s="15"/>
      <c r="M223" s="15"/>
      <c r="N223" s="15">
        <v>63</v>
      </c>
      <c r="O223" s="15">
        <v>67</v>
      </c>
      <c r="P223" s="15"/>
      <c r="Q223" s="15"/>
      <c r="R223" s="15">
        <v>2</v>
      </c>
      <c r="S223" s="15">
        <v>205</v>
      </c>
      <c r="T223" s="15"/>
      <c r="U223" s="15">
        <v>28</v>
      </c>
      <c r="V223" s="15">
        <v>130</v>
      </c>
      <c r="W223" s="15">
        <v>5</v>
      </c>
      <c r="X223" s="15"/>
      <c r="Y223" s="15">
        <v>1987</v>
      </c>
      <c r="AB223" s="131"/>
      <c r="AC223" s="14" t="s">
        <v>79</v>
      </c>
      <c r="AD223" s="14"/>
      <c r="AE223" s="28">
        <f t="shared" si="56"/>
        <v>1032</v>
      </c>
      <c r="AF223" s="28">
        <f t="shared" si="57"/>
        <v>231</v>
      </c>
      <c r="AG223" s="28">
        <f t="shared" si="58"/>
        <v>226</v>
      </c>
      <c r="AH223" s="28">
        <f t="shared" si="59"/>
        <v>205</v>
      </c>
      <c r="AI223" s="28">
        <f t="shared" si="60"/>
        <v>293</v>
      </c>
      <c r="AJ223" s="28">
        <f t="shared" si="61"/>
        <v>0</v>
      </c>
      <c r="AK223" s="28">
        <f t="shared" si="62"/>
        <v>1987</v>
      </c>
    </row>
    <row r="224" spans="1:37">
      <c r="A224" s="131" t="s">
        <v>80</v>
      </c>
      <c r="B224" s="18" t="s">
        <v>41</v>
      </c>
      <c r="C224" s="6" t="s">
        <v>42</v>
      </c>
      <c r="D224" s="24"/>
      <c r="E224" s="24">
        <v>4</v>
      </c>
      <c r="F224" s="24"/>
      <c r="G224" s="24">
        <v>4</v>
      </c>
      <c r="H224" s="24">
        <v>10</v>
      </c>
      <c r="I224" s="24"/>
      <c r="J224" s="24"/>
      <c r="K224" s="24"/>
      <c r="L224" s="24"/>
      <c r="M224" s="24"/>
      <c r="N224" s="24"/>
      <c r="O224" s="24"/>
      <c r="P224" s="24"/>
      <c r="Q224" s="24"/>
      <c r="R224" s="24"/>
      <c r="S224" s="24">
        <v>2</v>
      </c>
      <c r="T224" s="24"/>
      <c r="U224" s="24"/>
      <c r="V224" s="24"/>
      <c r="W224" s="24"/>
      <c r="X224" s="24"/>
      <c r="Y224" s="24">
        <v>20</v>
      </c>
      <c r="AB224" s="131" t="s">
        <v>80</v>
      </c>
      <c r="AC224" s="18" t="s">
        <v>41</v>
      </c>
      <c r="AD224" s="6" t="s">
        <v>42</v>
      </c>
      <c r="AE224" s="28">
        <f t="shared" si="56"/>
        <v>18</v>
      </c>
      <c r="AF224" s="28">
        <f t="shared" si="57"/>
        <v>0</v>
      </c>
      <c r="AG224" s="28">
        <f t="shared" si="58"/>
        <v>0</v>
      </c>
      <c r="AH224" s="28">
        <f t="shared" si="59"/>
        <v>2</v>
      </c>
      <c r="AI224" s="28">
        <f t="shared" si="60"/>
        <v>0</v>
      </c>
      <c r="AJ224" s="28">
        <f t="shared" si="61"/>
        <v>0</v>
      </c>
      <c r="AK224" s="28">
        <f t="shared" si="62"/>
        <v>20</v>
      </c>
    </row>
    <row r="225" spans="1:37">
      <c r="A225" s="131"/>
      <c r="B225" s="14" t="s">
        <v>81</v>
      </c>
      <c r="C225" s="14"/>
      <c r="D225" s="15"/>
      <c r="E225" s="15">
        <v>4</v>
      </c>
      <c r="F225" s="15"/>
      <c r="G225" s="15">
        <v>4</v>
      </c>
      <c r="H225" s="15">
        <v>10</v>
      </c>
      <c r="I225" s="15"/>
      <c r="J225" s="15"/>
      <c r="K225" s="15"/>
      <c r="L225" s="15"/>
      <c r="M225" s="15"/>
      <c r="N225" s="15"/>
      <c r="O225" s="15"/>
      <c r="P225" s="15"/>
      <c r="Q225" s="15"/>
      <c r="R225" s="15"/>
      <c r="S225" s="15">
        <v>2</v>
      </c>
      <c r="T225" s="15"/>
      <c r="U225" s="15"/>
      <c r="V225" s="15"/>
      <c r="W225" s="15"/>
      <c r="X225" s="15"/>
      <c r="Y225" s="15">
        <v>20</v>
      </c>
      <c r="AB225" s="131"/>
      <c r="AC225" s="14" t="s">
        <v>81</v>
      </c>
      <c r="AD225" s="14"/>
      <c r="AE225" s="28">
        <f t="shared" si="56"/>
        <v>18</v>
      </c>
      <c r="AF225" s="28">
        <f t="shared" si="57"/>
        <v>0</v>
      </c>
      <c r="AG225" s="28">
        <f t="shared" si="58"/>
        <v>0</v>
      </c>
      <c r="AH225" s="28">
        <f t="shared" si="59"/>
        <v>2</v>
      </c>
      <c r="AI225" s="28">
        <f t="shared" si="60"/>
        <v>0</v>
      </c>
      <c r="AJ225" s="28">
        <f t="shared" si="61"/>
        <v>0</v>
      </c>
      <c r="AK225" s="28">
        <f t="shared" si="62"/>
        <v>20</v>
      </c>
    </row>
    <row r="226" spans="1:37">
      <c r="A226" s="131" t="s">
        <v>82</v>
      </c>
      <c r="B226" s="131" t="s">
        <v>4</v>
      </c>
      <c r="C226" s="6" t="s">
        <v>12</v>
      </c>
      <c r="D226" s="24"/>
      <c r="E226" s="24">
        <v>4</v>
      </c>
      <c r="F226" s="24">
        <v>1</v>
      </c>
      <c r="G226" s="24">
        <v>8</v>
      </c>
      <c r="H226" s="24">
        <v>38</v>
      </c>
      <c r="I226" s="24"/>
      <c r="J226" s="24">
        <v>11</v>
      </c>
      <c r="K226" s="24">
        <v>2</v>
      </c>
      <c r="L226" s="24"/>
      <c r="M226" s="24"/>
      <c r="N226" s="24">
        <v>2</v>
      </c>
      <c r="O226" s="24">
        <v>8</v>
      </c>
      <c r="P226" s="24"/>
      <c r="Q226" s="24"/>
      <c r="R226" s="24"/>
      <c r="S226" s="24">
        <v>4</v>
      </c>
      <c r="T226" s="24"/>
      <c r="U226" s="24"/>
      <c r="V226" s="24"/>
      <c r="W226" s="24"/>
      <c r="X226" s="24"/>
      <c r="Y226" s="24">
        <v>78</v>
      </c>
      <c r="AB226" s="131" t="s">
        <v>82</v>
      </c>
      <c r="AC226" s="131" t="s">
        <v>4</v>
      </c>
      <c r="AD226" s="6" t="s">
        <v>12</v>
      </c>
      <c r="AE226" s="28">
        <f t="shared" si="56"/>
        <v>51</v>
      </c>
      <c r="AF226" s="28">
        <f t="shared" si="57"/>
        <v>11</v>
      </c>
      <c r="AG226" s="28">
        <f t="shared" si="58"/>
        <v>2</v>
      </c>
      <c r="AH226" s="28">
        <f t="shared" si="59"/>
        <v>4</v>
      </c>
      <c r="AI226" s="28">
        <f t="shared" si="60"/>
        <v>10</v>
      </c>
      <c r="AJ226" s="28">
        <f t="shared" si="61"/>
        <v>0</v>
      </c>
      <c r="AK226" s="28">
        <f t="shared" si="62"/>
        <v>78</v>
      </c>
    </row>
    <row r="227" spans="1:37">
      <c r="A227" s="131"/>
      <c r="B227" s="131"/>
      <c r="C227" s="6" t="s">
        <v>13</v>
      </c>
      <c r="D227" s="24"/>
      <c r="E227" s="24"/>
      <c r="F227" s="24"/>
      <c r="G227" s="24">
        <v>32</v>
      </c>
      <c r="H227" s="24"/>
      <c r="I227" s="24"/>
      <c r="J227" s="24">
        <v>6</v>
      </c>
      <c r="K227" s="24">
        <v>12</v>
      </c>
      <c r="L227" s="24"/>
      <c r="M227" s="24"/>
      <c r="N227" s="24"/>
      <c r="O227" s="24"/>
      <c r="P227" s="24"/>
      <c r="Q227" s="24"/>
      <c r="R227" s="24"/>
      <c r="S227" s="24"/>
      <c r="T227" s="24"/>
      <c r="U227" s="24"/>
      <c r="V227" s="24"/>
      <c r="W227" s="24"/>
      <c r="X227" s="24"/>
      <c r="Y227" s="24">
        <v>50</v>
      </c>
      <c r="AB227" s="131"/>
      <c r="AC227" s="131"/>
      <c r="AD227" s="6" t="s">
        <v>13</v>
      </c>
      <c r="AE227" s="28">
        <f t="shared" si="56"/>
        <v>32</v>
      </c>
      <c r="AF227" s="28">
        <f t="shared" si="57"/>
        <v>6</v>
      </c>
      <c r="AG227" s="28">
        <f t="shared" si="58"/>
        <v>12</v>
      </c>
      <c r="AH227" s="28">
        <f t="shared" si="59"/>
        <v>0</v>
      </c>
      <c r="AI227" s="28">
        <f t="shared" si="60"/>
        <v>0</v>
      </c>
      <c r="AJ227" s="28">
        <f t="shared" si="61"/>
        <v>0</v>
      </c>
      <c r="AK227" s="28">
        <f t="shared" si="62"/>
        <v>50</v>
      </c>
    </row>
    <row r="228" spans="1:37">
      <c r="A228" s="131"/>
      <c r="B228" s="131"/>
      <c r="C228" s="6" t="s">
        <v>16</v>
      </c>
      <c r="D228" s="24"/>
      <c r="E228" s="24">
        <v>1</v>
      </c>
      <c r="F228" s="24"/>
      <c r="G228" s="24">
        <v>3</v>
      </c>
      <c r="H228" s="24">
        <v>6</v>
      </c>
      <c r="I228" s="24"/>
      <c r="J228" s="24">
        <v>2</v>
      </c>
      <c r="K228" s="24"/>
      <c r="L228" s="24"/>
      <c r="M228" s="24"/>
      <c r="N228" s="24"/>
      <c r="O228" s="24"/>
      <c r="P228" s="24"/>
      <c r="Q228" s="24"/>
      <c r="R228" s="24"/>
      <c r="S228" s="24"/>
      <c r="T228" s="24"/>
      <c r="U228" s="24"/>
      <c r="V228" s="24"/>
      <c r="W228" s="24"/>
      <c r="X228" s="24"/>
      <c r="Y228" s="24">
        <v>12</v>
      </c>
      <c r="AB228" s="131"/>
      <c r="AC228" s="131"/>
      <c r="AD228" s="6" t="s">
        <v>16</v>
      </c>
      <c r="AE228" s="28">
        <f t="shared" si="56"/>
        <v>10</v>
      </c>
      <c r="AF228" s="28">
        <f t="shared" si="57"/>
        <v>2</v>
      </c>
      <c r="AG228" s="28">
        <f t="shared" si="58"/>
        <v>0</v>
      </c>
      <c r="AH228" s="28">
        <f t="shared" si="59"/>
        <v>0</v>
      </c>
      <c r="AI228" s="28">
        <f t="shared" si="60"/>
        <v>0</v>
      </c>
      <c r="AJ228" s="28">
        <f t="shared" si="61"/>
        <v>0</v>
      </c>
      <c r="AK228" s="28">
        <f t="shared" si="62"/>
        <v>12</v>
      </c>
    </row>
    <row r="229" spans="1:37">
      <c r="A229" s="131"/>
      <c r="B229" s="131"/>
      <c r="C229" s="6" t="s">
        <v>23</v>
      </c>
      <c r="D229" s="24"/>
      <c r="E229" s="24">
        <v>2</v>
      </c>
      <c r="F229" s="24"/>
      <c r="G229" s="24">
        <v>8</v>
      </c>
      <c r="H229" s="24">
        <v>11</v>
      </c>
      <c r="I229" s="24"/>
      <c r="J229" s="24"/>
      <c r="K229" s="24">
        <v>1</v>
      </c>
      <c r="L229" s="24"/>
      <c r="M229" s="24"/>
      <c r="N229" s="24"/>
      <c r="O229" s="24"/>
      <c r="P229" s="24"/>
      <c r="Q229" s="24"/>
      <c r="R229" s="24"/>
      <c r="S229" s="24"/>
      <c r="T229" s="24"/>
      <c r="U229" s="24"/>
      <c r="V229" s="24"/>
      <c r="W229" s="24"/>
      <c r="X229" s="24"/>
      <c r="Y229" s="24">
        <v>22</v>
      </c>
      <c r="AB229" s="131"/>
      <c r="AC229" s="131"/>
      <c r="AD229" s="6" t="s">
        <v>23</v>
      </c>
      <c r="AE229" s="28">
        <f t="shared" si="56"/>
        <v>21</v>
      </c>
      <c r="AF229" s="28">
        <f t="shared" si="57"/>
        <v>0</v>
      </c>
      <c r="AG229" s="28">
        <f t="shared" si="58"/>
        <v>1</v>
      </c>
      <c r="AH229" s="28">
        <f t="shared" si="59"/>
        <v>0</v>
      </c>
      <c r="AI229" s="28">
        <f t="shared" si="60"/>
        <v>0</v>
      </c>
      <c r="AJ229" s="28">
        <f t="shared" si="61"/>
        <v>0</v>
      </c>
      <c r="AK229" s="28">
        <f t="shared" si="62"/>
        <v>22</v>
      </c>
    </row>
    <row r="230" spans="1:37">
      <c r="A230" s="131"/>
      <c r="B230" s="131" t="s">
        <v>31</v>
      </c>
      <c r="C230" s="6" t="s">
        <v>34</v>
      </c>
      <c r="D230" s="24"/>
      <c r="E230" s="24">
        <v>4</v>
      </c>
      <c r="F230" s="24"/>
      <c r="G230" s="24">
        <v>5</v>
      </c>
      <c r="H230" s="24">
        <v>12</v>
      </c>
      <c r="I230" s="24"/>
      <c r="J230" s="24">
        <v>1</v>
      </c>
      <c r="K230" s="24"/>
      <c r="L230" s="24"/>
      <c r="M230" s="24"/>
      <c r="N230" s="24"/>
      <c r="O230" s="24"/>
      <c r="P230" s="24"/>
      <c r="Q230" s="24"/>
      <c r="R230" s="24"/>
      <c r="S230" s="24"/>
      <c r="T230" s="24"/>
      <c r="U230" s="24"/>
      <c r="V230" s="24"/>
      <c r="W230" s="24"/>
      <c r="X230" s="24"/>
      <c r="Y230" s="24">
        <v>22</v>
      </c>
      <c r="AB230" s="131"/>
      <c r="AC230" s="131" t="s">
        <v>31</v>
      </c>
      <c r="AD230" s="6" t="s">
        <v>34</v>
      </c>
      <c r="AE230" s="28">
        <f t="shared" si="56"/>
        <v>21</v>
      </c>
      <c r="AF230" s="28">
        <f t="shared" si="57"/>
        <v>1</v>
      </c>
      <c r="AG230" s="28">
        <f t="shared" si="58"/>
        <v>0</v>
      </c>
      <c r="AH230" s="28">
        <f t="shared" si="59"/>
        <v>0</v>
      </c>
      <c r="AI230" s="28">
        <f t="shared" si="60"/>
        <v>0</v>
      </c>
      <c r="AJ230" s="28">
        <f t="shared" si="61"/>
        <v>0</v>
      </c>
      <c r="AK230" s="28">
        <f t="shared" si="62"/>
        <v>22</v>
      </c>
    </row>
    <row r="231" spans="1:37">
      <c r="A231" s="131"/>
      <c r="B231" s="131"/>
      <c r="C231" s="6" t="s">
        <v>38</v>
      </c>
      <c r="D231" s="24"/>
      <c r="E231" s="24">
        <v>1</v>
      </c>
      <c r="F231" s="24"/>
      <c r="G231" s="24">
        <v>3</v>
      </c>
      <c r="H231" s="24">
        <v>16</v>
      </c>
      <c r="I231" s="24"/>
      <c r="J231" s="24"/>
      <c r="K231" s="24">
        <v>1</v>
      </c>
      <c r="L231" s="24"/>
      <c r="M231" s="24"/>
      <c r="N231" s="24"/>
      <c r="O231" s="24"/>
      <c r="P231" s="24"/>
      <c r="Q231" s="24"/>
      <c r="R231" s="24"/>
      <c r="S231" s="24"/>
      <c r="T231" s="24"/>
      <c r="U231" s="24"/>
      <c r="V231" s="24"/>
      <c r="W231" s="24"/>
      <c r="X231" s="24"/>
      <c r="Y231" s="24">
        <v>21</v>
      </c>
      <c r="AB231" s="131"/>
      <c r="AC231" s="131"/>
      <c r="AD231" s="6" t="s">
        <v>38</v>
      </c>
      <c r="AE231" s="28">
        <f t="shared" si="56"/>
        <v>20</v>
      </c>
      <c r="AF231" s="28">
        <f t="shared" si="57"/>
        <v>0</v>
      </c>
      <c r="AG231" s="28">
        <f t="shared" si="58"/>
        <v>1</v>
      </c>
      <c r="AH231" s="28">
        <f t="shared" si="59"/>
        <v>0</v>
      </c>
      <c r="AI231" s="28">
        <f t="shared" si="60"/>
        <v>0</v>
      </c>
      <c r="AJ231" s="28">
        <f t="shared" si="61"/>
        <v>0</v>
      </c>
      <c r="AK231" s="28">
        <f t="shared" si="62"/>
        <v>21</v>
      </c>
    </row>
    <row r="232" spans="1:37">
      <c r="A232" s="131"/>
      <c r="B232" s="131"/>
      <c r="C232" s="6" t="s">
        <v>39</v>
      </c>
      <c r="D232" s="24"/>
      <c r="E232" s="24">
        <v>1</v>
      </c>
      <c r="F232" s="24"/>
      <c r="G232" s="24">
        <v>3</v>
      </c>
      <c r="H232" s="24">
        <v>5</v>
      </c>
      <c r="I232" s="24"/>
      <c r="J232" s="24"/>
      <c r="K232" s="24"/>
      <c r="L232" s="24"/>
      <c r="M232" s="24"/>
      <c r="N232" s="24"/>
      <c r="O232" s="24"/>
      <c r="P232" s="24"/>
      <c r="Q232" s="24"/>
      <c r="R232" s="24"/>
      <c r="S232" s="24"/>
      <c r="T232" s="24"/>
      <c r="U232" s="24"/>
      <c r="V232" s="24"/>
      <c r="W232" s="24"/>
      <c r="X232" s="24"/>
      <c r="Y232" s="24">
        <v>9</v>
      </c>
      <c r="AB232" s="131"/>
      <c r="AC232" s="131"/>
      <c r="AD232" s="6" t="s">
        <v>39</v>
      </c>
      <c r="AE232" s="28">
        <f t="shared" si="56"/>
        <v>9</v>
      </c>
      <c r="AF232" s="28">
        <f t="shared" si="57"/>
        <v>0</v>
      </c>
      <c r="AG232" s="28">
        <f t="shared" si="58"/>
        <v>0</v>
      </c>
      <c r="AH232" s="28">
        <f t="shared" si="59"/>
        <v>0</v>
      </c>
      <c r="AI232" s="28">
        <f t="shared" si="60"/>
        <v>0</v>
      </c>
      <c r="AJ232" s="28">
        <f t="shared" si="61"/>
        <v>0</v>
      </c>
      <c r="AK232" s="28">
        <f t="shared" si="62"/>
        <v>9</v>
      </c>
    </row>
    <row r="233" spans="1:37">
      <c r="A233" s="131"/>
      <c r="B233" s="18" t="s">
        <v>41</v>
      </c>
      <c r="C233" s="6" t="s">
        <v>43</v>
      </c>
      <c r="D233" s="24"/>
      <c r="E233" s="24">
        <v>1</v>
      </c>
      <c r="F233" s="24"/>
      <c r="G233" s="24">
        <v>4</v>
      </c>
      <c r="H233" s="24">
        <v>3</v>
      </c>
      <c r="I233" s="24"/>
      <c r="J233" s="24"/>
      <c r="K233" s="24">
        <v>2</v>
      </c>
      <c r="L233" s="24"/>
      <c r="M233" s="24"/>
      <c r="N233" s="24"/>
      <c r="O233" s="24"/>
      <c r="P233" s="24"/>
      <c r="Q233" s="24"/>
      <c r="R233" s="24"/>
      <c r="S233" s="24"/>
      <c r="T233" s="24"/>
      <c r="U233" s="24"/>
      <c r="V233" s="24"/>
      <c r="W233" s="24"/>
      <c r="X233" s="24"/>
      <c r="Y233" s="24">
        <v>10</v>
      </c>
      <c r="AB233" s="131"/>
      <c r="AC233" s="18" t="s">
        <v>41</v>
      </c>
      <c r="AD233" s="6" t="s">
        <v>43</v>
      </c>
      <c r="AE233" s="28">
        <f t="shared" si="56"/>
        <v>8</v>
      </c>
      <c r="AF233" s="28">
        <f t="shared" si="57"/>
        <v>0</v>
      </c>
      <c r="AG233" s="28">
        <f t="shared" si="58"/>
        <v>2</v>
      </c>
      <c r="AH233" s="28">
        <f t="shared" si="59"/>
        <v>0</v>
      </c>
      <c r="AI233" s="28">
        <f t="shared" si="60"/>
        <v>0</v>
      </c>
      <c r="AJ233" s="28">
        <f t="shared" si="61"/>
        <v>0</v>
      </c>
      <c r="AK233" s="28">
        <f t="shared" si="62"/>
        <v>10</v>
      </c>
    </row>
    <row r="234" spans="1:37">
      <c r="A234" s="131"/>
      <c r="B234" s="18" t="s">
        <v>44</v>
      </c>
      <c r="C234" s="6" t="s">
        <v>45</v>
      </c>
      <c r="D234" s="24"/>
      <c r="E234" s="24">
        <v>2</v>
      </c>
      <c r="F234" s="24">
        <v>2</v>
      </c>
      <c r="G234" s="24">
        <v>4</v>
      </c>
      <c r="H234" s="24">
        <v>15</v>
      </c>
      <c r="I234" s="24"/>
      <c r="J234" s="24">
        <v>1</v>
      </c>
      <c r="K234" s="24">
        <v>2</v>
      </c>
      <c r="L234" s="24"/>
      <c r="M234" s="24"/>
      <c r="N234" s="24"/>
      <c r="O234" s="24"/>
      <c r="P234" s="24"/>
      <c r="Q234" s="24"/>
      <c r="R234" s="24"/>
      <c r="S234" s="24">
        <v>1</v>
      </c>
      <c r="T234" s="24"/>
      <c r="U234" s="24">
        <v>1</v>
      </c>
      <c r="V234" s="24"/>
      <c r="W234" s="24"/>
      <c r="X234" s="24"/>
      <c r="Y234" s="24">
        <v>28</v>
      </c>
      <c r="AB234" s="131"/>
      <c r="AC234" s="18" t="s">
        <v>44</v>
      </c>
      <c r="AD234" s="6" t="s">
        <v>45</v>
      </c>
      <c r="AE234" s="28">
        <f t="shared" si="56"/>
        <v>23</v>
      </c>
      <c r="AF234" s="28">
        <f t="shared" si="57"/>
        <v>1</v>
      </c>
      <c r="AG234" s="28">
        <f t="shared" si="58"/>
        <v>2</v>
      </c>
      <c r="AH234" s="28">
        <f t="shared" si="59"/>
        <v>1</v>
      </c>
      <c r="AI234" s="28">
        <f t="shared" si="60"/>
        <v>1</v>
      </c>
      <c r="AJ234" s="28">
        <f t="shared" si="61"/>
        <v>0</v>
      </c>
      <c r="AK234" s="28">
        <f t="shared" si="62"/>
        <v>28</v>
      </c>
    </row>
    <row r="235" spans="1:37">
      <c r="A235" s="131"/>
      <c r="B235" s="14" t="s">
        <v>83</v>
      </c>
      <c r="C235" s="14"/>
      <c r="D235" s="15"/>
      <c r="E235" s="15">
        <v>16</v>
      </c>
      <c r="F235" s="15">
        <v>3</v>
      </c>
      <c r="G235" s="15">
        <v>70</v>
      </c>
      <c r="H235" s="15">
        <v>106</v>
      </c>
      <c r="I235" s="15"/>
      <c r="J235" s="15">
        <v>21</v>
      </c>
      <c r="K235" s="15">
        <v>20</v>
      </c>
      <c r="L235" s="15"/>
      <c r="M235" s="15"/>
      <c r="N235" s="15">
        <v>2</v>
      </c>
      <c r="O235" s="15">
        <v>8</v>
      </c>
      <c r="P235" s="15"/>
      <c r="Q235" s="15"/>
      <c r="R235" s="15"/>
      <c r="S235" s="15">
        <v>5</v>
      </c>
      <c r="T235" s="15"/>
      <c r="U235" s="15">
        <v>1</v>
      </c>
      <c r="V235" s="15"/>
      <c r="W235" s="15"/>
      <c r="X235" s="15"/>
      <c r="Y235" s="15">
        <v>252</v>
      </c>
      <c r="AB235" s="131"/>
      <c r="AC235" s="14" t="s">
        <v>83</v>
      </c>
      <c r="AD235" s="14"/>
      <c r="AE235" s="28">
        <f t="shared" si="56"/>
        <v>195</v>
      </c>
      <c r="AF235" s="28">
        <f t="shared" si="57"/>
        <v>21</v>
      </c>
      <c r="AG235" s="28">
        <f t="shared" si="58"/>
        <v>20</v>
      </c>
      <c r="AH235" s="28">
        <f t="shared" si="59"/>
        <v>5</v>
      </c>
      <c r="AI235" s="28">
        <f t="shared" si="60"/>
        <v>11</v>
      </c>
      <c r="AJ235" s="28">
        <f t="shared" si="61"/>
        <v>0</v>
      </c>
      <c r="AK235" s="28">
        <f t="shared" si="62"/>
        <v>252</v>
      </c>
    </row>
    <row r="236" spans="1:37">
      <c r="A236" s="131" t="s">
        <v>84</v>
      </c>
      <c r="B236" s="131" t="s">
        <v>4</v>
      </c>
      <c r="C236" s="6" t="s">
        <v>15</v>
      </c>
      <c r="D236" s="24"/>
      <c r="E236" s="24">
        <v>3</v>
      </c>
      <c r="F236" s="24"/>
      <c r="G236" s="24">
        <v>36</v>
      </c>
      <c r="H236" s="24">
        <v>7</v>
      </c>
      <c r="I236" s="24"/>
      <c r="J236" s="24">
        <v>10</v>
      </c>
      <c r="K236" s="24">
        <v>6</v>
      </c>
      <c r="L236" s="24"/>
      <c r="M236" s="24"/>
      <c r="N236" s="24"/>
      <c r="O236" s="24">
        <v>2</v>
      </c>
      <c r="P236" s="24"/>
      <c r="Q236" s="24"/>
      <c r="R236" s="24"/>
      <c r="S236" s="24">
        <v>15</v>
      </c>
      <c r="T236" s="24"/>
      <c r="U236" s="24"/>
      <c r="V236" s="24">
        <v>1</v>
      </c>
      <c r="W236" s="24"/>
      <c r="X236" s="24"/>
      <c r="Y236" s="24">
        <v>80</v>
      </c>
      <c r="AB236" s="131" t="s">
        <v>84</v>
      </c>
      <c r="AC236" s="131" t="s">
        <v>4</v>
      </c>
      <c r="AD236" s="6" t="s">
        <v>15</v>
      </c>
      <c r="AE236" s="28">
        <f t="shared" ref="AE236:AE299" si="63">D236+E236+F236+G236+H236+Q236</f>
        <v>46</v>
      </c>
      <c r="AF236" s="28">
        <f t="shared" ref="AF236:AF299" si="64">J236</f>
        <v>10</v>
      </c>
      <c r="AG236" s="28">
        <f t="shared" ref="AG236:AG299" si="65">K236+L236+R236+M236</f>
        <v>6</v>
      </c>
      <c r="AH236" s="28">
        <f t="shared" ref="AH236:AH299" si="66">I236+S236+P236</f>
        <v>15</v>
      </c>
      <c r="AI236" s="28">
        <f t="shared" ref="AI236:AI299" si="67">W236+V236+U236+T236+O236+N236</f>
        <v>3</v>
      </c>
      <c r="AJ236" s="28">
        <f t="shared" ref="AJ236:AJ299" si="68">X236</f>
        <v>0</v>
      </c>
      <c r="AK236" s="28">
        <f t="shared" ref="AK236:AK299" si="69">SUM(AE236:AJ236)</f>
        <v>80</v>
      </c>
    </row>
    <row r="237" spans="1:37">
      <c r="A237" s="131"/>
      <c r="B237" s="131"/>
      <c r="C237" s="6" t="s">
        <v>16</v>
      </c>
      <c r="D237" s="24"/>
      <c r="E237" s="24"/>
      <c r="F237" s="24"/>
      <c r="G237" s="24">
        <v>7</v>
      </c>
      <c r="H237" s="24">
        <v>1</v>
      </c>
      <c r="I237" s="24"/>
      <c r="J237" s="24">
        <v>5</v>
      </c>
      <c r="K237" s="24">
        <v>3</v>
      </c>
      <c r="L237" s="24"/>
      <c r="M237" s="24"/>
      <c r="N237" s="24">
        <v>1</v>
      </c>
      <c r="O237" s="24"/>
      <c r="P237" s="24"/>
      <c r="Q237" s="24"/>
      <c r="R237" s="24"/>
      <c r="S237" s="24">
        <v>1</v>
      </c>
      <c r="T237" s="24"/>
      <c r="U237" s="24"/>
      <c r="V237" s="24"/>
      <c r="W237" s="24"/>
      <c r="X237" s="24"/>
      <c r="Y237" s="24">
        <v>18</v>
      </c>
      <c r="AB237" s="131"/>
      <c r="AC237" s="131"/>
      <c r="AD237" s="6" t="s">
        <v>16</v>
      </c>
      <c r="AE237" s="28">
        <f t="shared" si="63"/>
        <v>8</v>
      </c>
      <c r="AF237" s="28">
        <f t="shared" si="64"/>
        <v>5</v>
      </c>
      <c r="AG237" s="28">
        <f t="shared" si="65"/>
        <v>3</v>
      </c>
      <c r="AH237" s="28">
        <f t="shared" si="66"/>
        <v>1</v>
      </c>
      <c r="AI237" s="28">
        <f t="shared" si="67"/>
        <v>1</v>
      </c>
      <c r="AJ237" s="28">
        <f t="shared" si="68"/>
        <v>0</v>
      </c>
      <c r="AK237" s="28">
        <f t="shared" si="69"/>
        <v>18</v>
      </c>
    </row>
    <row r="238" spans="1:37">
      <c r="A238" s="131"/>
      <c r="B238" s="18" t="s">
        <v>31</v>
      </c>
      <c r="C238" s="6" t="s">
        <v>38</v>
      </c>
      <c r="D238" s="24"/>
      <c r="E238" s="24">
        <v>2</v>
      </c>
      <c r="F238" s="24">
        <v>2</v>
      </c>
      <c r="G238" s="24">
        <v>14</v>
      </c>
      <c r="H238" s="24">
        <v>15</v>
      </c>
      <c r="I238" s="24"/>
      <c r="J238" s="24"/>
      <c r="K238" s="24">
        <v>7</v>
      </c>
      <c r="L238" s="24"/>
      <c r="M238" s="24"/>
      <c r="N238" s="24">
        <v>2</v>
      </c>
      <c r="O238" s="24"/>
      <c r="P238" s="24"/>
      <c r="Q238" s="24">
        <v>2</v>
      </c>
      <c r="R238" s="24"/>
      <c r="S238" s="24"/>
      <c r="T238" s="24"/>
      <c r="U238" s="24"/>
      <c r="V238" s="24"/>
      <c r="W238" s="24"/>
      <c r="X238" s="24"/>
      <c r="Y238" s="24">
        <v>44</v>
      </c>
      <c r="AB238" s="131"/>
      <c r="AC238" s="18" t="s">
        <v>31</v>
      </c>
      <c r="AD238" s="6" t="s">
        <v>38</v>
      </c>
      <c r="AE238" s="28">
        <f t="shared" si="63"/>
        <v>35</v>
      </c>
      <c r="AF238" s="28">
        <f t="shared" si="64"/>
        <v>0</v>
      </c>
      <c r="AG238" s="28">
        <f t="shared" si="65"/>
        <v>7</v>
      </c>
      <c r="AH238" s="28">
        <f t="shared" si="66"/>
        <v>0</v>
      </c>
      <c r="AI238" s="28">
        <f t="shared" si="67"/>
        <v>2</v>
      </c>
      <c r="AJ238" s="28">
        <f t="shared" si="68"/>
        <v>0</v>
      </c>
      <c r="AK238" s="28">
        <f t="shared" si="69"/>
        <v>44</v>
      </c>
    </row>
    <row r="239" spans="1:37">
      <c r="A239" s="131"/>
      <c r="B239" s="18" t="s">
        <v>41</v>
      </c>
      <c r="C239" s="6" t="s">
        <v>42</v>
      </c>
      <c r="D239" s="24">
        <v>2</v>
      </c>
      <c r="E239" s="24"/>
      <c r="F239" s="24">
        <v>2</v>
      </c>
      <c r="G239" s="24">
        <v>2</v>
      </c>
      <c r="H239" s="24">
        <v>10</v>
      </c>
      <c r="I239" s="24"/>
      <c r="J239" s="24">
        <v>2</v>
      </c>
      <c r="K239" s="24"/>
      <c r="L239" s="24"/>
      <c r="M239" s="24"/>
      <c r="N239" s="24"/>
      <c r="O239" s="24"/>
      <c r="P239" s="24"/>
      <c r="Q239" s="24"/>
      <c r="R239" s="24"/>
      <c r="S239" s="24"/>
      <c r="T239" s="24"/>
      <c r="U239" s="24"/>
      <c r="V239" s="24"/>
      <c r="W239" s="24"/>
      <c r="X239" s="24"/>
      <c r="Y239" s="24">
        <v>18</v>
      </c>
      <c r="AB239" s="131"/>
      <c r="AC239" s="18" t="s">
        <v>41</v>
      </c>
      <c r="AD239" s="6" t="s">
        <v>42</v>
      </c>
      <c r="AE239" s="28">
        <f t="shared" si="63"/>
        <v>16</v>
      </c>
      <c r="AF239" s="28">
        <f t="shared" si="64"/>
        <v>2</v>
      </c>
      <c r="AG239" s="28">
        <f t="shared" si="65"/>
        <v>0</v>
      </c>
      <c r="AH239" s="28">
        <f t="shared" si="66"/>
        <v>0</v>
      </c>
      <c r="AI239" s="28">
        <f t="shared" si="67"/>
        <v>0</v>
      </c>
      <c r="AJ239" s="28">
        <f t="shared" si="68"/>
        <v>0</v>
      </c>
      <c r="AK239" s="28">
        <f t="shared" si="69"/>
        <v>18</v>
      </c>
    </row>
    <row r="240" spans="1:37">
      <c r="A240" s="131"/>
      <c r="B240" s="18" t="s">
        <v>44</v>
      </c>
      <c r="C240" s="6" t="s">
        <v>45</v>
      </c>
      <c r="D240" s="24"/>
      <c r="E240" s="24">
        <v>1</v>
      </c>
      <c r="F240" s="24"/>
      <c r="G240" s="24">
        <v>8</v>
      </c>
      <c r="H240" s="24">
        <v>1</v>
      </c>
      <c r="I240" s="24"/>
      <c r="J240" s="24">
        <v>4</v>
      </c>
      <c r="K240" s="24">
        <v>6</v>
      </c>
      <c r="L240" s="24"/>
      <c r="M240" s="24"/>
      <c r="N240" s="24"/>
      <c r="O240" s="24"/>
      <c r="P240" s="24"/>
      <c r="Q240" s="24"/>
      <c r="R240" s="24"/>
      <c r="S240" s="24"/>
      <c r="T240" s="24"/>
      <c r="U240" s="24"/>
      <c r="V240" s="24"/>
      <c r="W240" s="24"/>
      <c r="X240" s="24"/>
      <c r="Y240" s="24">
        <v>20</v>
      </c>
      <c r="AB240" s="131"/>
      <c r="AC240" s="18" t="s">
        <v>44</v>
      </c>
      <c r="AD240" s="6" t="s">
        <v>45</v>
      </c>
      <c r="AE240" s="28">
        <f t="shared" si="63"/>
        <v>10</v>
      </c>
      <c r="AF240" s="28">
        <f t="shared" si="64"/>
        <v>4</v>
      </c>
      <c r="AG240" s="28">
        <f t="shared" si="65"/>
        <v>6</v>
      </c>
      <c r="AH240" s="28">
        <f t="shared" si="66"/>
        <v>0</v>
      </c>
      <c r="AI240" s="28">
        <f t="shared" si="67"/>
        <v>0</v>
      </c>
      <c r="AJ240" s="28">
        <f t="shared" si="68"/>
        <v>0</v>
      </c>
      <c r="AK240" s="28">
        <f t="shared" si="69"/>
        <v>20</v>
      </c>
    </row>
    <row r="241" spans="1:37">
      <c r="A241" s="131"/>
      <c r="B241" s="14" t="s">
        <v>85</v>
      </c>
      <c r="C241" s="14"/>
      <c r="D241" s="15">
        <v>2</v>
      </c>
      <c r="E241" s="15">
        <v>6</v>
      </c>
      <c r="F241" s="15">
        <v>4</v>
      </c>
      <c r="G241" s="15">
        <v>67</v>
      </c>
      <c r="H241" s="15">
        <v>34</v>
      </c>
      <c r="I241" s="15"/>
      <c r="J241" s="15">
        <v>21</v>
      </c>
      <c r="K241" s="15">
        <v>22</v>
      </c>
      <c r="L241" s="15"/>
      <c r="M241" s="15"/>
      <c r="N241" s="15">
        <v>3</v>
      </c>
      <c r="O241" s="15">
        <v>2</v>
      </c>
      <c r="P241" s="15"/>
      <c r="Q241" s="15">
        <v>2</v>
      </c>
      <c r="R241" s="15"/>
      <c r="S241" s="15">
        <v>16</v>
      </c>
      <c r="T241" s="15"/>
      <c r="U241" s="15"/>
      <c r="V241" s="15">
        <v>1</v>
      </c>
      <c r="W241" s="15"/>
      <c r="X241" s="15"/>
      <c r="Y241" s="15">
        <v>180</v>
      </c>
      <c r="AB241" s="131"/>
      <c r="AC241" s="14" t="s">
        <v>85</v>
      </c>
      <c r="AD241" s="14"/>
      <c r="AE241" s="28">
        <f t="shared" si="63"/>
        <v>115</v>
      </c>
      <c r="AF241" s="28">
        <f t="shared" si="64"/>
        <v>21</v>
      </c>
      <c r="AG241" s="28">
        <f t="shared" si="65"/>
        <v>22</v>
      </c>
      <c r="AH241" s="28">
        <f t="shared" si="66"/>
        <v>16</v>
      </c>
      <c r="AI241" s="28">
        <f t="shared" si="67"/>
        <v>6</v>
      </c>
      <c r="AJ241" s="28">
        <f t="shared" si="68"/>
        <v>0</v>
      </c>
      <c r="AK241" s="28">
        <f t="shared" si="69"/>
        <v>180</v>
      </c>
    </row>
    <row r="242" spans="1:37">
      <c r="A242" s="131" t="s">
        <v>86</v>
      </c>
      <c r="B242" s="131" t="s">
        <v>4</v>
      </c>
      <c r="C242" s="6" t="s">
        <v>12</v>
      </c>
      <c r="D242" s="24"/>
      <c r="E242" s="24"/>
      <c r="F242" s="24"/>
      <c r="G242" s="24">
        <v>2</v>
      </c>
      <c r="H242" s="24">
        <v>17</v>
      </c>
      <c r="I242" s="24"/>
      <c r="J242" s="24">
        <v>1</v>
      </c>
      <c r="K242" s="24">
        <v>1</v>
      </c>
      <c r="L242" s="24"/>
      <c r="M242" s="24"/>
      <c r="N242" s="24">
        <v>1</v>
      </c>
      <c r="O242" s="24">
        <v>1</v>
      </c>
      <c r="P242" s="24"/>
      <c r="Q242" s="24"/>
      <c r="R242" s="24"/>
      <c r="S242" s="24"/>
      <c r="T242" s="24"/>
      <c r="U242" s="24"/>
      <c r="V242" s="24"/>
      <c r="W242" s="24"/>
      <c r="X242" s="24"/>
      <c r="Y242" s="24">
        <v>23</v>
      </c>
      <c r="AB242" s="131" t="s">
        <v>86</v>
      </c>
      <c r="AC242" s="131" t="s">
        <v>4</v>
      </c>
      <c r="AD242" s="6" t="s">
        <v>12</v>
      </c>
      <c r="AE242" s="28">
        <f t="shared" si="63"/>
        <v>19</v>
      </c>
      <c r="AF242" s="28">
        <f t="shared" si="64"/>
        <v>1</v>
      </c>
      <c r="AG242" s="28">
        <f t="shared" si="65"/>
        <v>1</v>
      </c>
      <c r="AH242" s="28">
        <f t="shared" si="66"/>
        <v>0</v>
      </c>
      <c r="AI242" s="28">
        <f t="shared" si="67"/>
        <v>2</v>
      </c>
      <c r="AJ242" s="28">
        <f t="shared" si="68"/>
        <v>0</v>
      </c>
      <c r="AK242" s="28">
        <f t="shared" si="69"/>
        <v>23</v>
      </c>
    </row>
    <row r="243" spans="1:37">
      <c r="A243" s="131"/>
      <c r="B243" s="131"/>
      <c r="C243" s="6" t="s">
        <v>13</v>
      </c>
      <c r="D243" s="24"/>
      <c r="E243" s="24"/>
      <c r="F243" s="24"/>
      <c r="G243" s="24">
        <v>9</v>
      </c>
      <c r="H243" s="24"/>
      <c r="I243" s="24"/>
      <c r="J243" s="24"/>
      <c r="K243" s="24">
        <v>4</v>
      </c>
      <c r="L243" s="24"/>
      <c r="M243" s="24"/>
      <c r="N243" s="24"/>
      <c r="O243" s="24"/>
      <c r="P243" s="24"/>
      <c r="Q243" s="24"/>
      <c r="R243" s="24"/>
      <c r="S243" s="24"/>
      <c r="T243" s="24"/>
      <c r="U243" s="24"/>
      <c r="V243" s="24"/>
      <c r="W243" s="24"/>
      <c r="X243" s="24"/>
      <c r="Y243" s="24">
        <v>13</v>
      </c>
      <c r="AB243" s="131"/>
      <c r="AC243" s="131"/>
      <c r="AD243" s="6" t="s">
        <v>13</v>
      </c>
      <c r="AE243" s="28">
        <f t="shared" si="63"/>
        <v>9</v>
      </c>
      <c r="AF243" s="28">
        <f t="shared" si="64"/>
        <v>0</v>
      </c>
      <c r="AG243" s="28">
        <f t="shared" si="65"/>
        <v>4</v>
      </c>
      <c r="AH243" s="28">
        <f t="shared" si="66"/>
        <v>0</v>
      </c>
      <c r="AI243" s="28">
        <f t="shared" si="67"/>
        <v>0</v>
      </c>
      <c r="AJ243" s="28">
        <f t="shared" si="68"/>
        <v>0</v>
      </c>
      <c r="AK243" s="28">
        <f t="shared" si="69"/>
        <v>13</v>
      </c>
    </row>
    <row r="244" spans="1:37">
      <c r="A244" s="131"/>
      <c r="B244" s="131"/>
      <c r="C244" s="6" t="s">
        <v>15</v>
      </c>
      <c r="D244" s="24"/>
      <c r="E244" s="24"/>
      <c r="F244" s="24"/>
      <c r="G244" s="24">
        <v>92</v>
      </c>
      <c r="H244" s="24">
        <v>21</v>
      </c>
      <c r="I244" s="24"/>
      <c r="J244" s="24">
        <v>54</v>
      </c>
      <c r="K244" s="24">
        <v>58</v>
      </c>
      <c r="L244" s="24">
        <v>4</v>
      </c>
      <c r="M244" s="24"/>
      <c r="N244" s="24"/>
      <c r="O244" s="24">
        <v>12</v>
      </c>
      <c r="P244" s="24"/>
      <c r="Q244" s="24"/>
      <c r="R244" s="24"/>
      <c r="S244" s="24">
        <v>38</v>
      </c>
      <c r="T244" s="24"/>
      <c r="U244" s="24"/>
      <c r="V244" s="24">
        <v>10</v>
      </c>
      <c r="W244" s="24"/>
      <c r="X244" s="24"/>
      <c r="Y244" s="24">
        <v>289</v>
      </c>
      <c r="AB244" s="131"/>
      <c r="AC244" s="131"/>
      <c r="AD244" s="6" t="s">
        <v>15</v>
      </c>
      <c r="AE244" s="28">
        <f t="shared" si="63"/>
        <v>113</v>
      </c>
      <c r="AF244" s="28">
        <f t="shared" si="64"/>
        <v>54</v>
      </c>
      <c r="AG244" s="28">
        <f t="shared" si="65"/>
        <v>62</v>
      </c>
      <c r="AH244" s="28">
        <f t="shared" si="66"/>
        <v>38</v>
      </c>
      <c r="AI244" s="28">
        <f t="shared" si="67"/>
        <v>22</v>
      </c>
      <c r="AJ244" s="28">
        <f t="shared" si="68"/>
        <v>0</v>
      </c>
      <c r="AK244" s="28">
        <f t="shared" si="69"/>
        <v>289</v>
      </c>
    </row>
    <row r="245" spans="1:37">
      <c r="A245" s="131"/>
      <c r="B245" s="131"/>
      <c r="C245" s="6" t="s">
        <v>16</v>
      </c>
      <c r="D245" s="24"/>
      <c r="E245" s="24"/>
      <c r="F245" s="24"/>
      <c r="G245" s="24">
        <v>8</v>
      </c>
      <c r="H245" s="24">
        <v>2</v>
      </c>
      <c r="I245" s="24"/>
      <c r="J245" s="24">
        <v>8</v>
      </c>
      <c r="K245" s="24">
        <v>7</v>
      </c>
      <c r="L245" s="24"/>
      <c r="M245" s="24"/>
      <c r="N245" s="24">
        <v>1</v>
      </c>
      <c r="O245" s="24">
        <v>1</v>
      </c>
      <c r="P245" s="24"/>
      <c r="Q245" s="24"/>
      <c r="R245" s="24"/>
      <c r="S245" s="24">
        <v>7</v>
      </c>
      <c r="T245" s="24"/>
      <c r="U245" s="24"/>
      <c r="V245" s="24">
        <v>1</v>
      </c>
      <c r="W245" s="24"/>
      <c r="X245" s="24"/>
      <c r="Y245" s="24">
        <v>35</v>
      </c>
      <c r="AB245" s="131"/>
      <c r="AC245" s="131"/>
      <c r="AD245" s="6" t="s">
        <v>16</v>
      </c>
      <c r="AE245" s="28">
        <f t="shared" si="63"/>
        <v>10</v>
      </c>
      <c r="AF245" s="28">
        <f t="shared" si="64"/>
        <v>8</v>
      </c>
      <c r="AG245" s="28">
        <f t="shared" si="65"/>
        <v>7</v>
      </c>
      <c r="AH245" s="28">
        <f t="shared" si="66"/>
        <v>7</v>
      </c>
      <c r="AI245" s="28">
        <f t="shared" si="67"/>
        <v>3</v>
      </c>
      <c r="AJ245" s="28">
        <f t="shared" si="68"/>
        <v>0</v>
      </c>
      <c r="AK245" s="28">
        <f t="shared" si="69"/>
        <v>35</v>
      </c>
    </row>
    <row r="246" spans="1:37">
      <c r="A246" s="131"/>
      <c r="B246" s="18" t="s">
        <v>24</v>
      </c>
      <c r="C246" s="6" t="s">
        <v>25</v>
      </c>
      <c r="D246" s="24"/>
      <c r="E246" s="24">
        <v>2</v>
      </c>
      <c r="F246" s="24"/>
      <c r="G246" s="24">
        <v>12</v>
      </c>
      <c r="H246" s="24">
        <v>19</v>
      </c>
      <c r="I246" s="24"/>
      <c r="J246" s="24"/>
      <c r="K246" s="24"/>
      <c r="L246" s="24"/>
      <c r="M246" s="24"/>
      <c r="N246" s="24"/>
      <c r="O246" s="24"/>
      <c r="P246" s="24"/>
      <c r="Q246" s="24"/>
      <c r="R246" s="24"/>
      <c r="S246" s="24">
        <v>2</v>
      </c>
      <c r="T246" s="24"/>
      <c r="U246" s="24"/>
      <c r="V246" s="24"/>
      <c r="W246" s="24"/>
      <c r="X246" s="24"/>
      <c r="Y246" s="24">
        <v>35</v>
      </c>
      <c r="AB246" s="131"/>
      <c r="AC246" s="18" t="s">
        <v>24</v>
      </c>
      <c r="AD246" s="6" t="s">
        <v>25</v>
      </c>
      <c r="AE246" s="28">
        <f t="shared" si="63"/>
        <v>33</v>
      </c>
      <c r="AF246" s="28">
        <f t="shared" si="64"/>
        <v>0</v>
      </c>
      <c r="AG246" s="28">
        <f t="shared" si="65"/>
        <v>0</v>
      </c>
      <c r="AH246" s="28">
        <f t="shared" si="66"/>
        <v>2</v>
      </c>
      <c r="AI246" s="28">
        <f t="shared" si="67"/>
        <v>0</v>
      </c>
      <c r="AJ246" s="28">
        <f t="shared" si="68"/>
        <v>0</v>
      </c>
      <c r="AK246" s="28">
        <f t="shared" si="69"/>
        <v>35</v>
      </c>
    </row>
    <row r="247" spans="1:37">
      <c r="A247" s="131"/>
      <c r="B247" s="131" t="s">
        <v>31</v>
      </c>
      <c r="C247" s="6" t="s">
        <v>36</v>
      </c>
      <c r="D247" s="24"/>
      <c r="E247" s="24"/>
      <c r="F247" s="24"/>
      <c r="G247" s="24">
        <v>6</v>
      </c>
      <c r="H247" s="24">
        <v>11</v>
      </c>
      <c r="I247" s="24"/>
      <c r="J247" s="24">
        <v>1</v>
      </c>
      <c r="K247" s="24"/>
      <c r="L247" s="24"/>
      <c r="M247" s="24"/>
      <c r="N247" s="24"/>
      <c r="O247" s="24"/>
      <c r="P247" s="24"/>
      <c r="Q247" s="24"/>
      <c r="R247" s="24"/>
      <c r="S247" s="24"/>
      <c r="T247" s="24"/>
      <c r="U247" s="24"/>
      <c r="V247" s="24"/>
      <c r="W247" s="24"/>
      <c r="X247" s="24"/>
      <c r="Y247" s="24">
        <v>18</v>
      </c>
      <c r="AB247" s="131"/>
      <c r="AC247" s="131" t="s">
        <v>31</v>
      </c>
      <c r="AD247" s="6" t="s">
        <v>36</v>
      </c>
      <c r="AE247" s="28">
        <f t="shared" si="63"/>
        <v>17</v>
      </c>
      <c r="AF247" s="28">
        <f t="shared" si="64"/>
        <v>1</v>
      </c>
      <c r="AG247" s="28">
        <f t="shared" si="65"/>
        <v>0</v>
      </c>
      <c r="AH247" s="28">
        <f t="shared" si="66"/>
        <v>0</v>
      </c>
      <c r="AI247" s="28">
        <f t="shared" si="67"/>
        <v>0</v>
      </c>
      <c r="AJ247" s="28">
        <f t="shared" si="68"/>
        <v>0</v>
      </c>
      <c r="AK247" s="28">
        <f t="shared" si="69"/>
        <v>18</v>
      </c>
    </row>
    <row r="248" spans="1:37">
      <c r="A248" s="131"/>
      <c r="B248" s="131"/>
      <c r="C248" s="6" t="s">
        <v>39</v>
      </c>
      <c r="D248" s="24"/>
      <c r="E248" s="24"/>
      <c r="F248" s="24"/>
      <c r="G248" s="24">
        <v>70</v>
      </c>
      <c r="H248" s="24">
        <v>50</v>
      </c>
      <c r="I248" s="24"/>
      <c r="J248" s="24"/>
      <c r="K248" s="24"/>
      <c r="L248" s="24"/>
      <c r="M248" s="24"/>
      <c r="N248" s="24"/>
      <c r="O248" s="24"/>
      <c r="P248" s="24"/>
      <c r="Q248" s="24"/>
      <c r="R248" s="24"/>
      <c r="S248" s="24"/>
      <c r="T248" s="24"/>
      <c r="U248" s="24"/>
      <c r="V248" s="24"/>
      <c r="W248" s="24"/>
      <c r="X248" s="24"/>
      <c r="Y248" s="24">
        <v>120</v>
      </c>
      <c r="AB248" s="131"/>
      <c r="AC248" s="131"/>
      <c r="AD248" s="6" t="s">
        <v>39</v>
      </c>
      <c r="AE248" s="28">
        <f t="shared" si="63"/>
        <v>120</v>
      </c>
      <c r="AF248" s="28">
        <f t="shared" si="64"/>
        <v>0</v>
      </c>
      <c r="AG248" s="28">
        <f t="shared" si="65"/>
        <v>0</v>
      </c>
      <c r="AH248" s="28">
        <f t="shared" si="66"/>
        <v>0</v>
      </c>
      <c r="AI248" s="28">
        <f t="shared" si="67"/>
        <v>0</v>
      </c>
      <c r="AJ248" s="28">
        <f t="shared" si="68"/>
        <v>0</v>
      </c>
      <c r="AK248" s="28">
        <f t="shared" si="69"/>
        <v>120</v>
      </c>
    </row>
    <row r="249" spans="1:37">
      <c r="A249" s="131"/>
      <c r="B249" s="131" t="s">
        <v>41</v>
      </c>
      <c r="C249" s="6" t="s">
        <v>42</v>
      </c>
      <c r="D249" s="24">
        <v>2</v>
      </c>
      <c r="E249" s="24">
        <v>2</v>
      </c>
      <c r="F249" s="24"/>
      <c r="G249" s="24">
        <v>16</v>
      </c>
      <c r="H249" s="24">
        <v>60</v>
      </c>
      <c r="I249" s="24"/>
      <c r="J249" s="24"/>
      <c r="K249" s="24">
        <v>2</v>
      </c>
      <c r="L249" s="24"/>
      <c r="M249" s="24"/>
      <c r="N249" s="24"/>
      <c r="O249" s="24"/>
      <c r="P249" s="24"/>
      <c r="Q249" s="24"/>
      <c r="R249" s="24"/>
      <c r="S249" s="24"/>
      <c r="T249" s="24"/>
      <c r="U249" s="24"/>
      <c r="V249" s="24"/>
      <c r="W249" s="24"/>
      <c r="X249" s="24"/>
      <c r="Y249" s="24">
        <v>82</v>
      </c>
      <c r="AB249" s="131"/>
      <c r="AC249" s="131" t="s">
        <v>41</v>
      </c>
      <c r="AD249" s="6" t="s">
        <v>42</v>
      </c>
      <c r="AE249" s="28">
        <f t="shared" si="63"/>
        <v>80</v>
      </c>
      <c r="AF249" s="28">
        <f t="shared" si="64"/>
        <v>0</v>
      </c>
      <c r="AG249" s="28">
        <f t="shared" si="65"/>
        <v>2</v>
      </c>
      <c r="AH249" s="28">
        <f t="shared" si="66"/>
        <v>0</v>
      </c>
      <c r="AI249" s="28">
        <f t="shared" si="67"/>
        <v>0</v>
      </c>
      <c r="AJ249" s="28">
        <f t="shared" si="68"/>
        <v>0</v>
      </c>
      <c r="AK249" s="28">
        <f t="shared" si="69"/>
        <v>82</v>
      </c>
    </row>
    <row r="250" spans="1:37">
      <c r="A250" s="131"/>
      <c r="B250" s="131"/>
      <c r="C250" s="6" t="s">
        <v>43</v>
      </c>
      <c r="D250" s="24"/>
      <c r="E250" s="24"/>
      <c r="F250" s="24"/>
      <c r="G250" s="24">
        <v>5</v>
      </c>
      <c r="H250" s="24">
        <v>16</v>
      </c>
      <c r="I250" s="24"/>
      <c r="J250" s="24">
        <v>2</v>
      </c>
      <c r="K250" s="24">
        <v>2</v>
      </c>
      <c r="L250" s="24"/>
      <c r="M250" s="24"/>
      <c r="N250" s="24"/>
      <c r="O250" s="24">
        <v>2</v>
      </c>
      <c r="P250" s="24"/>
      <c r="Q250" s="24"/>
      <c r="R250" s="24"/>
      <c r="S250" s="24">
        <v>1</v>
      </c>
      <c r="T250" s="24"/>
      <c r="U250" s="24"/>
      <c r="V250" s="24"/>
      <c r="W250" s="24"/>
      <c r="X250" s="24"/>
      <c r="Y250" s="24">
        <v>28</v>
      </c>
      <c r="AB250" s="131"/>
      <c r="AC250" s="131"/>
      <c r="AD250" s="6" t="s">
        <v>43</v>
      </c>
      <c r="AE250" s="28">
        <f t="shared" si="63"/>
        <v>21</v>
      </c>
      <c r="AF250" s="28">
        <f t="shared" si="64"/>
        <v>2</v>
      </c>
      <c r="AG250" s="28">
        <f t="shared" si="65"/>
        <v>2</v>
      </c>
      <c r="AH250" s="28">
        <f t="shared" si="66"/>
        <v>1</v>
      </c>
      <c r="AI250" s="28">
        <f t="shared" si="67"/>
        <v>2</v>
      </c>
      <c r="AJ250" s="28">
        <f t="shared" si="68"/>
        <v>0</v>
      </c>
      <c r="AK250" s="28">
        <f t="shared" si="69"/>
        <v>28</v>
      </c>
    </row>
    <row r="251" spans="1:37">
      <c r="A251" s="131"/>
      <c r="B251" s="14" t="s">
        <v>87</v>
      </c>
      <c r="C251" s="14"/>
      <c r="D251" s="15">
        <v>2</v>
      </c>
      <c r="E251" s="15">
        <v>4</v>
      </c>
      <c r="F251" s="15"/>
      <c r="G251" s="15">
        <v>220</v>
      </c>
      <c r="H251" s="15">
        <v>196</v>
      </c>
      <c r="I251" s="15"/>
      <c r="J251" s="15">
        <v>66</v>
      </c>
      <c r="K251" s="15">
        <v>74</v>
      </c>
      <c r="L251" s="15">
        <v>4</v>
      </c>
      <c r="M251" s="15"/>
      <c r="N251" s="15">
        <v>2</v>
      </c>
      <c r="O251" s="15">
        <v>16</v>
      </c>
      <c r="P251" s="15"/>
      <c r="Q251" s="15"/>
      <c r="R251" s="15"/>
      <c r="S251" s="15">
        <v>48</v>
      </c>
      <c r="T251" s="15"/>
      <c r="U251" s="15"/>
      <c r="V251" s="15">
        <v>11</v>
      </c>
      <c r="W251" s="15"/>
      <c r="X251" s="15"/>
      <c r="Y251" s="15">
        <v>643</v>
      </c>
      <c r="AB251" s="131"/>
      <c r="AC251" s="14" t="s">
        <v>87</v>
      </c>
      <c r="AD251" s="14"/>
      <c r="AE251" s="28">
        <f t="shared" si="63"/>
        <v>422</v>
      </c>
      <c r="AF251" s="28">
        <f t="shared" si="64"/>
        <v>66</v>
      </c>
      <c r="AG251" s="28">
        <f t="shared" si="65"/>
        <v>78</v>
      </c>
      <c r="AH251" s="28">
        <f t="shared" si="66"/>
        <v>48</v>
      </c>
      <c r="AI251" s="28">
        <f t="shared" si="67"/>
        <v>29</v>
      </c>
      <c r="AJ251" s="28">
        <f t="shared" si="68"/>
        <v>0</v>
      </c>
      <c r="AK251" s="28">
        <f t="shared" si="69"/>
        <v>643</v>
      </c>
    </row>
    <row r="252" spans="1:37">
      <c r="A252" s="131" t="s">
        <v>88</v>
      </c>
      <c r="B252" s="131" t="s">
        <v>4</v>
      </c>
      <c r="C252" s="6" t="s">
        <v>12</v>
      </c>
      <c r="D252" s="24">
        <v>4</v>
      </c>
      <c r="E252" s="24"/>
      <c r="F252" s="24"/>
      <c r="G252" s="24">
        <v>7</v>
      </c>
      <c r="H252" s="24">
        <v>12</v>
      </c>
      <c r="I252" s="24"/>
      <c r="J252" s="24">
        <v>4</v>
      </c>
      <c r="K252" s="24"/>
      <c r="L252" s="24"/>
      <c r="M252" s="24"/>
      <c r="N252" s="24"/>
      <c r="O252" s="24">
        <v>1</v>
      </c>
      <c r="P252" s="24"/>
      <c r="Q252" s="24"/>
      <c r="R252" s="24"/>
      <c r="S252" s="24">
        <v>6</v>
      </c>
      <c r="T252" s="24"/>
      <c r="U252" s="24">
        <v>2</v>
      </c>
      <c r="V252" s="24">
        <v>8</v>
      </c>
      <c r="W252" s="24"/>
      <c r="X252" s="24"/>
      <c r="Y252" s="24">
        <v>44</v>
      </c>
      <c r="AB252" s="131" t="s">
        <v>88</v>
      </c>
      <c r="AC252" s="131" t="s">
        <v>4</v>
      </c>
      <c r="AD252" s="6" t="s">
        <v>12</v>
      </c>
      <c r="AE252" s="28">
        <f t="shared" si="63"/>
        <v>23</v>
      </c>
      <c r="AF252" s="28">
        <f t="shared" si="64"/>
        <v>4</v>
      </c>
      <c r="AG252" s="28">
        <f t="shared" si="65"/>
        <v>0</v>
      </c>
      <c r="AH252" s="28">
        <f t="shared" si="66"/>
        <v>6</v>
      </c>
      <c r="AI252" s="28">
        <f t="shared" si="67"/>
        <v>11</v>
      </c>
      <c r="AJ252" s="28">
        <f t="shared" si="68"/>
        <v>0</v>
      </c>
      <c r="AK252" s="28">
        <f t="shared" si="69"/>
        <v>44</v>
      </c>
    </row>
    <row r="253" spans="1:37">
      <c r="A253" s="131"/>
      <c r="B253" s="131"/>
      <c r="C253" s="6" t="s">
        <v>13</v>
      </c>
      <c r="D253" s="24"/>
      <c r="E253" s="24"/>
      <c r="F253" s="24"/>
      <c r="G253" s="24"/>
      <c r="H253" s="24"/>
      <c r="I253" s="24"/>
      <c r="J253" s="24">
        <v>2</v>
      </c>
      <c r="K253" s="24"/>
      <c r="L253" s="24"/>
      <c r="M253" s="24"/>
      <c r="N253" s="24"/>
      <c r="O253" s="24"/>
      <c r="P253" s="24"/>
      <c r="Q253" s="24"/>
      <c r="R253" s="24"/>
      <c r="S253" s="24"/>
      <c r="T253" s="24"/>
      <c r="U253" s="24"/>
      <c r="V253" s="24"/>
      <c r="W253" s="24"/>
      <c r="X253" s="24"/>
      <c r="Y253" s="24">
        <v>2</v>
      </c>
      <c r="AB253" s="131"/>
      <c r="AC253" s="131"/>
      <c r="AD253" s="6" t="s">
        <v>13</v>
      </c>
      <c r="AE253" s="28">
        <f t="shared" si="63"/>
        <v>0</v>
      </c>
      <c r="AF253" s="28">
        <f t="shared" si="64"/>
        <v>2</v>
      </c>
      <c r="AG253" s="28">
        <f t="shared" si="65"/>
        <v>0</v>
      </c>
      <c r="AH253" s="28">
        <f t="shared" si="66"/>
        <v>0</v>
      </c>
      <c r="AI253" s="28">
        <f t="shared" si="67"/>
        <v>0</v>
      </c>
      <c r="AJ253" s="28">
        <f t="shared" si="68"/>
        <v>0</v>
      </c>
      <c r="AK253" s="28">
        <f t="shared" si="69"/>
        <v>2</v>
      </c>
    </row>
    <row r="254" spans="1:37">
      <c r="A254" s="131"/>
      <c r="B254" s="131"/>
      <c r="C254" s="6" t="s">
        <v>15</v>
      </c>
      <c r="D254" s="24"/>
      <c r="E254" s="24">
        <v>11</v>
      </c>
      <c r="F254" s="24">
        <v>4</v>
      </c>
      <c r="G254" s="24">
        <v>97</v>
      </c>
      <c r="H254" s="24">
        <v>99</v>
      </c>
      <c r="I254" s="24"/>
      <c r="J254" s="24">
        <v>49</v>
      </c>
      <c r="K254" s="24">
        <v>28</v>
      </c>
      <c r="L254" s="24"/>
      <c r="M254" s="24"/>
      <c r="N254" s="24"/>
      <c r="O254" s="24">
        <v>3</v>
      </c>
      <c r="P254" s="24">
        <v>2</v>
      </c>
      <c r="Q254" s="24"/>
      <c r="R254" s="24"/>
      <c r="S254" s="24">
        <v>22</v>
      </c>
      <c r="T254" s="24"/>
      <c r="U254" s="24">
        <v>1</v>
      </c>
      <c r="V254" s="24">
        <v>2</v>
      </c>
      <c r="W254" s="24"/>
      <c r="X254" s="24"/>
      <c r="Y254" s="24">
        <v>318</v>
      </c>
      <c r="AB254" s="131"/>
      <c r="AC254" s="131"/>
      <c r="AD254" s="6" t="s">
        <v>15</v>
      </c>
      <c r="AE254" s="28">
        <f t="shared" si="63"/>
        <v>211</v>
      </c>
      <c r="AF254" s="28">
        <f t="shared" si="64"/>
        <v>49</v>
      </c>
      <c r="AG254" s="28">
        <f t="shared" si="65"/>
        <v>28</v>
      </c>
      <c r="AH254" s="28">
        <f t="shared" si="66"/>
        <v>24</v>
      </c>
      <c r="AI254" s="28">
        <f t="shared" si="67"/>
        <v>6</v>
      </c>
      <c r="AJ254" s="28">
        <f t="shared" si="68"/>
        <v>0</v>
      </c>
      <c r="AK254" s="28">
        <f t="shared" si="69"/>
        <v>318</v>
      </c>
    </row>
    <row r="255" spans="1:37">
      <c r="A255" s="131"/>
      <c r="B255" s="131"/>
      <c r="C255" s="6" t="s">
        <v>16</v>
      </c>
      <c r="D255" s="24">
        <v>1</v>
      </c>
      <c r="E255" s="24"/>
      <c r="F255" s="24">
        <v>1</v>
      </c>
      <c r="G255" s="24">
        <v>10</v>
      </c>
      <c r="H255" s="24">
        <v>6</v>
      </c>
      <c r="I255" s="24"/>
      <c r="J255" s="24">
        <v>8</v>
      </c>
      <c r="K255" s="24">
        <v>9</v>
      </c>
      <c r="L255" s="24"/>
      <c r="M255" s="24"/>
      <c r="N255" s="24">
        <v>1</v>
      </c>
      <c r="O255" s="24">
        <v>2</v>
      </c>
      <c r="P255" s="24"/>
      <c r="Q255" s="24"/>
      <c r="R255" s="24"/>
      <c r="S255" s="24">
        <v>5</v>
      </c>
      <c r="T255" s="24"/>
      <c r="U255" s="24">
        <v>1</v>
      </c>
      <c r="V255" s="24">
        <v>3</v>
      </c>
      <c r="W255" s="24"/>
      <c r="X255" s="24"/>
      <c r="Y255" s="24">
        <v>47</v>
      </c>
      <c r="AB255" s="131"/>
      <c r="AC255" s="131"/>
      <c r="AD255" s="6" t="s">
        <v>16</v>
      </c>
      <c r="AE255" s="28">
        <f t="shared" si="63"/>
        <v>18</v>
      </c>
      <c r="AF255" s="28">
        <f t="shared" si="64"/>
        <v>8</v>
      </c>
      <c r="AG255" s="28">
        <f t="shared" si="65"/>
        <v>9</v>
      </c>
      <c r="AH255" s="28">
        <f t="shared" si="66"/>
        <v>5</v>
      </c>
      <c r="AI255" s="28">
        <f t="shared" si="67"/>
        <v>7</v>
      </c>
      <c r="AJ255" s="28">
        <f t="shared" si="68"/>
        <v>0</v>
      </c>
      <c r="AK255" s="28">
        <f t="shared" si="69"/>
        <v>47</v>
      </c>
    </row>
    <row r="256" spans="1:37">
      <c r="A256" s="131"/>
      <c r="B256" s="131"/>
      <c r="C256" s="6" t="s">
        <v>18</v>
      </c>
      <c r="D256" s="24"/>
      <c r="E256" s="24"/>
      <c r="F256" s="24"/>
      <c r="G256" s="24"/>
      <c r="H256" s="24">
        <v>1</v>
      </c>
      <c r="I256" s="24"/>
      <c r="J256" s="24">
        <v>4</v>
      </c>
      <c r="K256" s="24"/>
      <c r="L256" s="24"/>
      <c r="M256" s="24"/>
      <c r="N256" s="24">
        <v>1</v>
      </c>
      <c r="O256" s="24">
        <v>1</v>
      </c>
      <c r="P256" s="24"/>
      <c r="Q256" s="24"/>
      <c r="R256" s="24"/>
      <c r="S256" s="24">
        <v>3</v>
      </c>
      <c r="T256" s="24"/>
      <c r="U256" s="24"/>
      <c r="V256" s="24">
        <v>1</v>
      </c>
      <c r="W256" s="24"/>
      <c r="X256" s="24"/>
      <c r="Y256" s="24">
        <v>11</v>
      </c>
      <c r="AB256" s="131"/>
      <c r="AC256" s="131"/>
      <c r="AD256" s="6" t="s">
        <v>18</v>
      </c>
      <c r="AE256" s="28">
        <f t="shared" si="63"/>
        <v>1</v>
      </c>
      <c r="AF256" s="28">
        <f t="shared" si="64"/>
        <v>4</v>
      </c>
      <c r="AG256" s="28">
        <f t="shared" si="65"/>
        <v>0</v>
      </c>
      <c r="AH256" s="28">
        <f t="shared" si="66"/>
        <v>3</v>
      </c>
      <c r="AI256" s="28">
        <f t="shared" si="67"/>
        <v>3</v>
      </c>
      <c r="AJ256" s="28">
        <f t="shared" si="68"/>
        <v>0</v>
      </c>
      <c r="AK256" s="28">
        <f t="shared" si="69"/>
        <v>11</v>
      </c>
    </row>
    <row r="257" spans="1:37">
      <c r="A257" s="131"/>
      <c r="B257" s="131"/>
      <c r="C257" s="6" t="s">
        <v>19</v>
      </c>
      <c r="D257" s="24"/>
      <c r="E257" s="24"/>
      <c r="F257" s="24"/>
      <c r="G257" s="24">
        <v>4</v>
      </c>
      <c r="H257" s="24">
        <v>5</v>
      </c>
      <c r="I257" s="24"/>
      <c r="J257" s="24">
        <v>8</v>
      </c>
      <c r="K257" s="24">
        <v>3</v>
      </c>
      <c r="L257" s="24"/>
      <c r="M257" s="24"/>
      <c r="N257" s="24"/>
      <c r="O257" s="24">
        <v>1</v>
      </c>
      <c r="P257" s="24"/>
      <c r="Q257" s="24"/>
      <c r="R257" s="24"/>
      <c r="S257" s="24">
        <v>4</v>
      </c>
      <c r="T257" s="24"/>
      <c r="U257" s="24"/>
      <c r="V257" s="24">
        <v>2</v>
      </c>
      <c r="W257" s="24"/>
      <c r="X257" s="24"/>
      <c r="Y257" s="24">
        <v>27</v>
      </c>
      <c r="AB257" s="131"/>
      <c r="AC257" s="131"/>
      <c r="AD257" s="6" t="s">
        <v>19</v>
      </c>
      <c r="AE257" s="28">
        <f t="shared" si="63"/>
        <v>9</v>
      </c>
      <c r="AF257" s="28">
        <f t="shared" si="64"/>
        <v>8</v>
      </c>
      <c r="AG257" s="28">
        <f t="shared" si="65"/>
        <v>3</v>
      </c>
      <c r="AH257" s="28">
        <f t="shared" si="66"/>
        <v>4</v>
      </c>
      <c r="AI257" s="28">
        <f t="shared" si="67"/>
        <v>3</v>
      </c>
      <c r="AJ257" s="28">
        <f t="shared" si="68"/>
        <v>0</v>
      </c>
      <c r="AK257" s="28">
        <f t="shared" si="69"/>
        <v>27</v>
      </c>
    </row>
    <row r="258" spans="1:37">
      <c r="A258" s="131"/>
      <c r="B258" s="131"/>
      <c r="C258" s="6" t="s">
        <v>20</v>
      </c>
      <c r="D258" s="24"/>
      <c r="E258" s="24"/>
      <c r="F258" s="24"/>
      <c r="G258" s="24">
        <v>12</v>
      </c>
      <c r="H258" s="24">
        <v>23</v>
      </c>
      <c r="I258" s="24"/>
      <c r="J258" s="24">
        <v>10</v>
      </c>
      <c r="K258" s="24">
        <v>14</v>
      </c>
      <c r="L258" s="24"/>
      <c r="M258" s="24"/>
      <c r="N258" s="24"/>
      <c r="O258" s="24">
        <v>2</v>
      </c>
      <c r="P258" s="24"/>
      <c r="Q258" s="24"/>
      <c r="R258" s="24"/>
      <c r="S258" s="24">
        <v>1</v>
      </c>
      <c r="T258" s="24"/>
      <c r="U258" s="24"/>
      <c r="V258" s="24">
        <v>2</v>
      </c>
      <c r="W258" s="24"/>
      <c r="X258" s="24"/>
      <c r="Y258" s="24">
        <v>64</v>
      </c>
      <c r="AB258" s="131"/>
      <c r="AC258" s="131"/>
      <c r="AD258" s="6" t="s">
        <v>20</v>
      </c>
      <c r="AE258" s="28">
        <f t="shared" si="63"/>
        <v>35</v>
      </c>
      <c r="AF258" s="28">
        <f t="shared" si="64"/>
        <v>10</v>
      </c>
      <c r="AG258" s="28">
        <f t="shared" si="65"/>
        <v>14</v>
      </c>
      <c r="AH258" s="28">
        <f t="shared" si="66"/>
        <v>1</v>
      </c>
      <c r="AI258" s="28">
        <f t="shared" si="67"/>
        <v>4</v>
      </c>
      <c r="AJ258" s="28">
        <f t="shared" si="68"/>
        <v>0</v>
      </c>
      <c r="AK258" s="28">
        <f t="shared" si="69"/>
        <v>64</v>
      </c>
    </row>
    <row r="259" spans="1:37">
      <c r="A259" s="131"/>
      <c r="B259" s="131"/>
      <c r="C259" s="6" t="s">
        <v>21</v>
      </c>
      <c r="D259" s="24"/>
      <c r="E259" s="24">
        <v>2</v>
      </c>
      <c r="F259" s="24"/>
      <c r="G259" s="24">
        <v>6</v>
      </c>
      <c r="H259" s="24">
        <v>4</v>
      </c>
      <c r="I259" s="24"/>
      <c r="J259" s="24">
        <v>6</v>
      </c>
      <c r="K259" s="24">
        <v>2</v>
      </c>
      <c r="L259" s="24"/>
      <c r="M259" s="24"/>
      <c r="N259" s="24"/>
      <c r="O259" s="24">
        <v>2</v>
      </c>
      <c r="P259" s="24"/>
      <c r="Q259" s="24"/>
      <c r="R259" s="24"/>
      <c r="S259" s="24">
        <v>4</v>
      </c>
      <c r="T259" s="24"/>
      <c r="U259" s="24"/>
      <c r="V259" s="24">
        <v>2</v>
      </c>
      <c r="W259" s="24"/>
      <c r="X259" s="24"/>
      <c r="Y259" s="24">
        <v>28</v>
      </c>
      <c r="AB259" s="131"/>
      <c r="AC259" s="131"/>
      <c r="AD259" s="6" t="s">
        <v>21</v>
      </c>
      <c r="AE259" s="28">
        <f t="shared" si="63"/>
        <v>12</v>
      </c>
      <c r="AF259" s="28">
        <f t="shared" si="64"/>
        <v>6</v>
      </c>
      <c r="AG259" s="28">
        <f t="shared" si="65"/>
        <v>2</v>
      </c>
      <c r="AH259" s="28">
        <f t="shared" si="66"/>
        <v>4</v>
      </c>
      <c r="AI259" s="28">
        <f t="shared" si="67"/>
        <v>4</v>
      </c>
      <c r="AJ259" s="28">
        <f t="shared" si="68"/>
        <v>0</v>
      </c>
      <c r="AK259" s="28">
        <f t="shared" si="69"/>
        <v>28</v>
      </c>
    </row>
    <row r="260" spans="1:37">
      <c r="A260" s="131"/>
      <c r="B260" s="18" t="s">
        <v>24</v>
      </c>
      <c r="C260" s="6" t="s">
        <v>25</v>
      </c>
      <c r="D260" s="24"/>
      <c r="E260" s="24"/>
      <c r="F260" s="24"/>
      <c r="G260" s="24"/>
      <c r="H260" s="24">
        <v>1</v>
      </c>
      <c r="I260" s="24"/>
      <c r="J260" s="24"/>
      <c r="K260" s="24"/>
      <c r="L260" s="24"/>
      <c r="M260" s="24"/>
      <c r="N260" s="24"/>
      <c r="O260" s="24"/>
      <c r="P260" s="24"/>
      <c r="Q260" s="24"/>
      <c r="R260" s="24"/>
      <c r="S260" s="24"/>
      <c r="T260" s="24"/>
      <c r="U260" s="24"/>
      <c r="V260" s="24"/>
      <c r="W260" s="24"/>
      <c r="X260" s="24"/>
      <c r="Y260" s="24">
        <v>1</v>
      </c>
      <c r="AB260" s="131"/>
      <c r="AC260" s="18" t="s">
        <v>24</v>
      </c>
      <c r="AD260" s="6" t="s">
        <v>25</v>
      </c>
      <c r="AE260" s="28">
        <f t="shared" si="63"/>
        <v>1</v>
      </c>
      <c r="AF260" s="28">
        <f t="shared" si="64"/>
        <v>0</v>
      </c>
      <c r="AG260" s="28">
        <f t="shared" si="65"/>
        <v>0</v>
      </c>
      <c r="AH260" s="28">
        <f t="shared" si="66"/>
        <v>0</v>
      </c>
      <c r="AI260" s="28">
        <f t="shared" si="67"/>
        <v>0</v>
      </c>
      <c r="AJ260" s="28">
        <f t="shared" si="68"/>
        <v>0</v>
      </c>
      <c r="AK260" s="28">
        <f t="shared" si="69"/>
        <v>1</v>
      </c>
    </row>
    <row r="261" spans="1:37">
      <c r="A261" s="131"/>
      <c r="B261" s="14" t="s">
        <v>89</v>
      </c>
      <c r="C261" s="14"/>
      <c r="D261" s="15">
        <v>5</v>
      </c>
      <c r="E261" s="15">
        <v>13</v>
      </c>
      <c r="F261" s="15">
        <v>5</v>
      </c>
      <c r="G261" s="15">
        <v>136</v>
      </c>
      <c r="H261" s="15">
        <v>151</v>
      </c>
      <c r="I261" s="15"/>
      <c r="J261" s="15">
        <v>91</v>
      </c>
      <c r="K261" s="15">
        <v>56</v>
      </c>
      <c r="L261" s="15"/>
      <c r="M261" s="15"/>
      <c r="N261" s="15">
        <v>2</v>
      </c>
      <c r="O261" s="15">
        <v>12</v>
      </c>
      <c r="P261" s="15">
        <v>2</v>
      </c>
      <c r="Q261" s="15"/>
      <c r="R261" s="15"/>
      <c r="S261" s="15">
        <v>45</v>
      </c>
      <c r="T261" s="15"/>
      <c r="U261" s="15">
        <v>4</v>
      </c>
      <c r="V261" s="15">
        <v>20</v>
      </c>
      <c r="W261" s="15"/>
      <c r="X261" s="15"/>
      <c r="Y261" s="15">
        <v>542</v>
      </c>
      <c r="AB261" s="131"/>
      <c r="AC261" s="14" t="s">
        <v>89</v>
      </c>
      <c r="AD261" s="14"/>
      <c r="AE261" s="28">
        <f t="shared" si="63"/>
        <v>310</v>
      </c>
      <c r="AF261" s="28">
        <f t="shared" si="64"/>
        <v>91</v>
      </c>
      <c r="AG261" s="28">
        <f t="shared" si="65"/>
        <v>56</v>
      </c>
      <c r="AH261" s="28">
        <f t="shared" si="66"/>
        <v>47</v>
      </c>
      <c r="AI261" s="28">
        <f t="shared" si="67"/>
        <v>38</v>
      </c>
      <c r="AJ261" s="28">
        <f t="shared" si="68"/>
        <v>0</v>
      </c>
      <c r="AK261" s="28">
        <f t="shared" si="69"/>
        <v>542</v>
      </c>
    </row>
    <row r="262" spans="1:37">
      <c r="A262" s="131" t="s">
        <v>90</v>
      </c>
      <c r="B262" s="131" t="s">
        <v>4</v>
      </c>
      <c r="C262" s="6" t="s">
        <v>8</v>
      </c>
      <c r="D262" s="24"/>
      <c r="E262" s="24">
        <v>2</v>
      </c>
      <c r="F262" s="24">
        <v>4</v>
      </c>
      <c r="G262" s="24">
        <v>74</v>
      </c>
      <c r="H262" s="24">
        <v>61</v>
      </c>
      <c r="I262" s="24"/>
      <c r="J262" s="24">
        <v>43</v>
      </c>
      <c r="K262" s="24">
        <v>60</v>
      </c>
      <c r="L262" s="24"/>
      <c r="M262" s="24">
        <v>5</v>
      </c>
      <c r="N262" s="24">
        <v>6</v>
      </c>
      <c r="O262" s="24">
        <v>22</v>
      </c>
      <c r="P262" s="24"/>
      <c r="Q262" s="24">
        <v>3</v>
      </c>
      <c r="R262" s="24"/>
      <c r="S262" s="24">
        <v>136</v>
      </c>
      <c r="T262" s="24"/>
      <c r="U262" s="24">
        <v>2</v>
      </c>
      <c r="V262" s="24">
        <v>11</v>
      </c>
      <c r="W262" s="24">
        <v>3</v>
      </c>
      <c r="X262" s="24"/>
      <c r="Y262" s="24">
        <v>432</v>
      </c>
      <c r="AB262" s="131" t="s">
        <v>90</v>
      </c>
      <c r="AC262" s="131" t="s">
        <v>4</v>
      </c>
      <c r="AD262" s="6" t="s">
        <v>8</v>
      </c>
      <c r="AE262" s="28">
        <f t="shared" si="63"/>
        <v>144</v>
      </c>
      <c r="AF262" s="28">
        <f t="shared" si="64"/>
        <v>43</v>
      </c>
      <c r="AG262" s="28">
        <f t="shared" si="65"/>
        <v>65</v>
      </c>
      <c r="AH262" s="28">
        <f t="shared" si="66"/>
        <v>136</v>
      </c>
      <c r="AI262" s="28">
        <f t="shared" si="67"/>
        <v>44</v>
      </c>
      <c r="AJ262" s="28">
        <f t="shared" si="68"/>
        <v>0</v>
      </c>
      <c r="AK262" s="28">
        <f t="shared" si="69"/>
        <v>432</v>
      </c>
    </row>
    <row r="263" spans="1:37">
      <c r="A263" s="131"/>
      <c r="B263" s="131"/>
      <c r="C263" s="6" t="s">
        <v>9</v>
      </c>
      <c r="D263" s="24"/>
      <c r="E263" s="24">
        <v>2</v>
      </c>
      <c r="F263" s="24"/>
      <c r="G263" s="24">
        <v>15</v>
      </c>
      <c r="H263" s="24">
        <v>11</v>
      </c>
      <c r="I263" s="24"/>
      <c r="J263" s="24">
        <v>14</v>
      </c>
      <c r="K263" s="24">
        <v>4</v>
      </c>
      <c r="L263" s="24"/>
      <c r="M263" s="24">
        <v>1</v>
      </c>
      <c r="N263" s="24">
        <v>2</v>
      </c>
      <c r="O263" s="24">
        <v>9</v>
      </c>
      <c r="P263" s="24"/>
      <c r="Q263" s="24"/>
      <c r="R263" s="24"/>
      <c r="S263" s="24">
        <v>35</v>
      </c>
      <c r="T263" s="24">
        <v>2</v>
      </c>
      <c r="U263" s="24"/>
      <c r="V263" s="24">
        <v>19</v>
      </c>
      <c r="W263" s="24"/>
      <c r="X263" s="24"/>
      <c r="Y263" s="24">
        <v>114</v>
      </c>
      <c r="AB263" s="131"/>
      <c r="AC263" s="131"/>
      <c r="AD263" s="6" t="s">
        <v>9</v>
      </c>
      <c r="AE263" s="28">
        <f t="shared" si="63"/>
        <v>28</v>
      </c>
      <c r="AF263" s="28">
        <f t="shared" si="64"/>
        <v>14</v>
      </c>
      <c r="AG263" s="28">
        <f t="shared" si="65"/>
        <v>5</v>
      </c>
      <c r="AH263" s="28">
        <f t="shared" si="66"/>
        <v>35</v>
      </c>
      <c r="AI263" s="28">
        <f t="shared" si="67"/>
        <v>32</v>
      </c>
      <c r="AJ263" s="28">
        <f t="shared" si="68"/>
        <v>0</v>
      </c>
      <c r="AK263" s="28">
        <f t="shared" si="69"/>
        <v>114</v>
      </c>
    </row>
    <row r="264" spans="1:37">
      <c r="A264" s="131"/>
      <c r="B264" s="131"/>
      <c r="C264" s="6" t="s">
        <v>10</v>
      </c>
      <c r="D264" s="24"/>
      <c r="E264" s="24">
        <v>3</v>
      </c>
      <c r="F264" s="24">
        <v>3</v>
      </c>
      <c r="G264" s="24">
        <v>22</v>
      </c>
      <c r="H264" s="24">
        <v>36</v>
      </c>
      <c r="I264" s="24"/>
      <c r="J264" s="24">
        <v>21</v>
      </c>
      <c r="K264" s="24">
        <v>20</v>
      </c>
      <c r="L264" s="24"/>
      <c r="M264" s="24"/>
      <c r="N264" s="24">
        <v>2</v>
      </c>
      <c r="O264" s="24">
        <v>14</v>
      </c>
      <c r="P264" s="24"/>
      <c r="Q264" s="24"/>
      <c r="R264" s="24"/>
      <c r="S264" s="24">
        <v>57</v>
      </c>
      <c r="T264" s="24"/>
      <c r="U264" s="24">
        <v>3</v>
      </c>
      <c r="V264" s="24">
        <v>11</v>
      </c>
      <c r="W264" s="24"/>
      <c r="X264" s="24"/>
      <c r="Y264" s="24">
        <v>192</v>
      </c>
      <c r="AB264" s="131"/>
      <c r="AC264" s="131"/>
      <c r="AD264" s="6" t="s">
        <v>10</v>
      </c>
      <c r="AE264" s="28">
        <f t="shared" si="63"/>
        <v>64</v>
      </c>
      <c r="AF264" s="28">
        <f t="shared" si="64"/>
        <v>21</v>
      </c>
      <c r="AG264" s="28">
        <f t="shared" si="65"/>
        <v>20</v>
      </c>
      <c r="AH264" s="28">
        <f t="shared" si="66"/>
        <v>57</v>
      </c>
      <c r="AI264" s="28">
        <f t="shared" si="67"/>
        <v>30</v>
      </c>
      <c r="AJ264" s="28">
        <f t="shared" si="68"/>
        <v>0</v>
      </c>
      <c r="AK264" s="28">
        <f t="shared" si="69"/>
        <v>192</v>
      </c>
    </row>
    <row r="265" spans="1:37">
      <c r="A265" s="131"/>
      <c r="B265" s="131"/>
      <c r="C265" s="6" t="s">
        <v>11</v>
      </c>
      <c r="D265" s="24"/>
      <c r="E265" s="24"/>
      <c r="F265" s="24"/>
      <c r="G265" s="24">
        <v>1</v>
      </c>
      <c r="H265" s="24"/>
      <c r="I265" s="24"/>
      <c r="J265" s="24">
        <v>6</v>
      </c>
      <c r="K265" s="24">
        <v>3</v>
      </c>
      <c r="L265" s="24"/>
      <c r="M265" s="24"/>
      <c r="N265" s="24">
        <v>5</v>
      </c>
      <c r="O265" s="24">
        <v>12</v>
      </c>
      <c r="P265" s="24"/>
      <c r="Q265" s="24"/>
      <c r="R265" s="24"/>
      <c r="S265" s="24">
        <v>1</v>
      </c>
      <c r="T265" s="24"/>
      <c r="U265" s="24"/>
      <c r="V265" s="24">
        <v>7</v>
      </c>
      <c r="W265" s="24"/>
      <c r="X265" s="24"/>
      <c r="Y265" s="24">
        <v>35</v>
      </c>
      <c r="AB265" s="131"/>
      <c r="AC265" s="131"/>
      <c r="AD265" s="6" t="s">
        <v>11</v>
      </c>
      <c r="AE265" s="28">
        <f t="shared" si="63"/>
        <v>1</v>
      </c>
      <c r="AF265" s="28">
        <f t="shared" si="64"/>
        <v>6</v>
      </c>
      <c r="AG265" s="28">
        <f t="shared" si="65"/>
        <v>3</v>
      </c>
      <c r="AH265" s="28">
        <f t="shared" si="66"/>
        <v>1</v>
      </c>
      <c r="AI265" s="28">
        <f t="shared" si="67"/>
        <v>24</v>
      </c>
      <c r="AJ265" s="28">
        <f t="shared" si="68"/>
        <v>0</v>
      </c>
      <c r="AK265" s="28">
        <f t="shared" si="69"/>
        <v>35</v>
      </c>
    </row>
    <row r="266" spans="1:37">
      <c r="A266" s="131"/>
      <c r="B266" s="131"/>
      <c r="C266" s="6" t="s">
        <v>12</v>
      </c>
      <c r="D266" s="24"/>
      <c r="E266" s="24"/>
      <c r="F266" s="24"/>
      <c r="G266" s="24">
        <v>2</v>
      </c>
      <c r="H266" s="24">
        <v>11</v>
      </c>
      <c r="I266" s="24"/>
      <c r="J266" s="24">
        <v>1</v>
      </c>
      <c r="K266" s="24"/>
      <c r="L266" s="24"/>
      <c r="M266" s="24"/>
      <c r="N266" s="24"/>
      <c r="O266" s="24">
        <v>1</v>
      </c>
      <c r="P266" s="24"/>
      <c r="Q266" s="24"/>
      <c r="R266" s="24"/>
      <c r="S266" s="24">
        <v>1</v>
      </c>
      <c r="T266" s="24"/>
      <c r="U266" s="24"/>
      <c r="V266" s="24">
        <v>1</v>
      </c>
      <c r="W266" s="24"/>
      <c r="X266" s="24"/>
      <c r="Y266" s="24">
        <v>17</v>
      </c>
      <c r="AB266" s="131"/>
      <c r="AC266" s="131"/>
      <c r="AD266" s="6" t="s">
        <v>12</v>
      </c>
      <c r="AE266" s="28">
        <f t="shared" si="63"/>
        <v>13</v>
      </c>
      <c r="AF266" s="28">
        <f t="shared" si="64"/>
        <v>1</v>
      </c>
      <c r="AG266" s="28">
        <f t="shared" si="65"/>
        <v>0</v>
      </c>
      <c r="AH266" s="28">
        <f t="shared" si="66"/>
        <v>1</v>
      </c>
      <c r="AI266" s="28">
        <f t="shared" si="67"/>
        <v>2</v>
      </c>
      <c r="AJ266" s="28">
        <f t="shared" si="68"/>
        <v>0</v>
      </c>
      <c r="AK266" s="28">
        <f t="shared" si="69"/>
        <v>17</v>
      </c>
    </row>
    <row r="267" spans="1:37">
      <c r="A267" s="131"/>
      <c r="B267" s="131"/>
      <c r="C267" s="6" t="s">
        <v>13</v>
      </c>
      <c r="D267" s="24"/>
      <c r="E267" s="24"/>
      <c r="F267" s="24"/>
      <c r="G267" s="24">
        <v>12</v>
      </c>
      <c r="H267" s="24"/>
      <c r="I267" s="24"/>
      <c r="J267" s="24">
        <v>11</v>
      </c>
      <c r="K267" s="24">
        <v>17</v>
      </c>
      <c r="L267" s="24"/>
      <c r="M267" s="24"/>
      <c r="N267" s="24"/>
      <c r="O267" s="24"/>
      <c r="P267" s="24"/>
      <c r="Q267" s="24"/>
      <c r="R267" s="24"/>
      <c r="S267" s="24"/>
      <c r="T267" s="24"/>
      <c r="U267" s="24"/>
      <c r="V267" s="24"/>
      <c r="W267" s="24"/>
      <c r="X267" s="24"/>
      <c r="Y267" s="24">
        <v>40</v>
      </c>
      <c r="AB267" s="131"/>
      <c r="AC267" s="131"/>
      <c r="AD267" s="6" t="s">
        <v>13</v>
      </c>
      <c r="AE267" s="28">
        <f t="shared" si="63"/>
        <v>12</v>
      </c>
      <c r="AF267" s="28">
        <f t="shared" si="64"/>
        <v>11</v>
      </c>
      <c r="AG267" s="28">
        <f t="shared" si="65"/>
        <v>17</v>
      </c>
      <c r="AH267" s="28">
        <f t="shared" si="66"/>
        <v>0</v>
      </c>
      <c r="AI267" s="28">
        <f t="shared" si="67"/>
        <v>0</v>
      </c>
      <c r="AJ267" s="28">
        <f t="shared" si="68"/>
        <v>0</v>
      </c>
      <c r="AK267" s="28">
        <f t="shared" si="69"/>
        <v>40</v>
      </c>
    </row>
    <row r="268" spans="1:37">
      <c r="A268" s="131"/>
      <c r="B268" s="131"/>
      <c r="C268" s="6" t="s">
        <v>15</v>
      </c>
      <c r="D268" s="24"/>
      <c r="E268" s="24">
        <v>4</v>
      </c>
      <c r="F268" s="24"/>
      <c r="G268" s="24">
        <v>72</v>
      </c>
      <c r="H268" s="24">
        <v>20</v>
      </c>
      <c r="I268" s="24"/>
      <c r="J268" s="24">
        <v>46</v>
      </c>
      <c r="K268" s="24">
        <v>27</v>
      </c>
      <c r="L268" s="24"/>
      <c r="M268" s="24"/>
      <c r="N268" s="24">
        <v>3</v>
      </c>
      <c r="O268" s="24">
        <v>15</v>
      </c>
      <c r="P268" s="24"/>
      <c r="Q268" s="24"/>
      <c r="R268" s="24"/>
      <c r="S268" s="24">
        <v>36</v>
      </c>
      <c r="T268" s="24"/>
      <c r="U268" s="24">
        <v>5</v>
      </c>
      <c r="V268" s="24">
        <v>5</v>
      </c>
      <c r="W268" s="24"/>
      <c r="X268" s="24"/>
      <c r="Y268" s="24">
        <v>233</v>
      </c>
      <c r="AB268" s="131"/>
      <c r="AC268" s="131"/>
      <c r="AD268" s="6" t="s">
        <v>15</v>
      </c>
      <c r="AE268" s="28">
        <f t="shared" si="63"/>
        <v>96</v>
      </c>
      <c r="AF268" s="28">
        <f t="shared" si="64"/>
        <v>46</v>
      </c>
      <c r="AG268" s="28">
        <f t="shared" si="65"/>
        <v>27</v>
      </c>
      <c r="AH268" s="28">
        <f t="shared" si="66"/>
        <v>36</v>
      </c>
      <c r="AI268" s="28">
        <f t="shared" si="67"/>
        <v>28</v>
      </c>
      <c r="AJ268" s="28">
        <f t="shared" si="68"/>
        <v>0</v>
      </c>
      <c r="AK268" s="28">
        <f t="shared" si="69"/>
        <v>233</v>
      </c>
    </row>
    <row r="269" spans="1:37">
      <c r="A269" s="131"/>
      <c r="B269" s="131"/>
      <c r="C269" s="6" t="s">
        <v>16</v>
      </c>
      <c r="D269" s="24"/>
      <c r="E269" s="24"/>
      <c r="F269" s="24"/>
      <c r="G269" s="24">
        <v>5</v>
      </c>
      <c r="H269" s="24">
        <v>8</v>
      </c>
      <c r="I269" s="24"/>
      <c r="J269" s="24">
        <v>2</v>
      </c>
      <c r="K269" s="24">
        <v>1</v>
      </c>
      <c r="L269" s="24"/>
      <c r="M269" s="24"/>
      <c r="N269" s="24"/>
      <c r="O269" s="24"/>
      <c r="P269" s="24"/>
      <c r="Q269" s="24"/>
      <c r="R269" s="24"/>
      <c r="S269" s="24">
        <v>1</v>
      </c>
      <c r="T269" s="24"/>
      <c r="U269" s="24"/>
      <c r="V269" s="24"/>
      <c r="W269" s="24"/>
      <c r="X269" s="24"/>
      <c r="Y269" s="24">
        <v>17</v>
      </c>
      <c r="AB269" s="131"/>
      <c r="AC269" s="131"/>
      <c r="AD269" s="6" t="s">
        <v>16</v>
      </c>
      <c r="AE269" s="28">
        <f t="shared" si="63"/>
        <v>13</v>
      </c>
      <c r="AF269" s="28">
        <f t="shared" si="64"/>
        <v>2</v>
      </c>
      <c r="AG269" s="28">
        <f t="shared" si="65"/>
        <v>1</v>
      </c>
      <c r="AH269" s="28">
        <f t="shared" si="66"/>
        <v>1</v>
      </c>
      <c r="AI269" s="28">
        <f t="shared" si="67"/>
        <v>0</v>
      </c>
      <c r="AJ269" s="28">
        <f t="shared" si="68"/>
        <v>0</v>
      </c>
      <c r="AK269" s="28">
        <f t="shared" si="69"/>
        <v>17</v>
      </c>
    </row>
    <row r="270" spans="1:37">
      <c r="A270" s="131"/>
      <c r="B270" s="131" t="s">
        <v>31</v>
      </c>
      <c r="C270" s="6" t="s">
        <v>38</v>
      </c>
      <c r="D270" s="24"/>
      <c r="E270" s="24">
        <v>2</v>
      </c>
      <c r="F270" s="24"/>
      <c r="G270" s="24">
        <v>13</v>
      </c>
      <c r="H270" s="24">
        <v>16</v>
      </c>
      <c r="I270" s="24"/>
      <c r="J270" s="24">
        <v>6</v>
      </c>
      <c r="K270" s="24">
        <v>8</v>
      </c>
      <c r="L270" s="24"/>
      <c r="M270" s="24"/>
      <c r="N270" s="24"/>
      <c r="O270" s="24"/>
      <c r="P270" s="24"/>
      <c r="Q270" s="24"/>
      <c r="R270" s="24"/>
      <c r="S270" s="24"/>
      <c r="T270" s="24"/>
      <c r="U270" s="24"/>
      <c r="V270" s="24"/>
      <c r="W270" s="24"/>
      <c r="X270" s="24"/>
      <c r="Y270" s="24">
        <v>45</v>
      </c>
      <c r="AB270" s="131"/>
      <c r="AC270" s="131" t="s">
        <v>31</v>
      </c>
      <c r="AD270" s="6" t="s">
        <v>38</v>
      </c>
      <c r="AE270" s="28">
        <f t="shared" si="63"/>
        <v>31</v>
      </c>
      <c r="AF270" s="28">
        <f t="shared" si="64"/>
        <v>6</v>
      </c>
      <c r="AG270" s="28">
        <f t="shared" si="65"/>
        <v>8</v>
      </c>
      <c r="AH270" s="28">
        <f t="shared" si="66"/>
        <v>0</v>
      </c>
      <c r="AI270" s="28">
        <f t="shared" si="67"/>
        <v>0</v>
      </c>
      <c r="AJ270" s="28">
        <f t="shared" si="68"/>
        <v>0</v>
      </c>
      <c r="AK270" s="28">
        <f t="shared" si="69"/>
        <v>45</v>
      </c>
    </row>
    <row r="271" spans="1:37">
      <c r="A271" s="131"/>
      <c r="B271" s="131"/>
      <c r="C271" s="6" t="s">
        <v>39</v>
      </c>
      <c r="D271" s="24"/>
      <c r="E271" s="24">
        <v>9</v>
      </c>
      <c r="F271" s="24">
        <v>2</v>
      </c>
      <c r="G271" s="24">
        <v>79</v>
      </c>
      <c r="H271" s="24">
        <v>80</v>
      </c>
      <c r="I271" s="24"/>
      <c r="J271" s="24"/>
      <c r="K271" s="24"/>
      <c r="L271" s="24"/>
      <c r="M271" s="24"/>
      <c r="N271" s="24"/>
      <c r="O271" s="24"/>
      <c r="P271" s="24"/>
      <c r="Q271" s="24">
        <v>2</v>
      </c>
      <c r="R271" s="24">
        <v>1</v>
      </c>
      <c r="S271" s="24"/>
      <c r="T271" s="24"/>
      <c r="U271" s="24"/>
      <c r="V271" s="24"/>
      <c r="W271" s="24"/>
      <c r="X271" s="24"/>
      <c r="Y271" s="24">
        <v>173</v>
      </c>
      <c r="AB271" s="131"/>
      <c r="AC271" s="131"/>
      <c r="AD271" s="6" t="s">
        <v>39</v>
      </c>
      <c r="AE271" s="28">
        <f t="shared" si="63"/>
        <v>172</v>
      </c>
      <c r="AF271" s="28">
        <f t="shared" si="64"/>
        <v>0</v>
      </c>
      <c r="AG271" s="28">
        <f t="shared" si="65"/>
        <v>1</v>
      </c>
      <c r="AH271" s="28">
        <f t="shared" si="66"/>
        <v>0</v>
      </c>
      <c r="AI271" s="28">
        <f t="shared" si="67"/>
        <v>0</v>
      </c>
      <c r="AJ271" s="28">
        <f t="shared" si="68"/>
        <v>0</v>
      </c>
      <c r="AK271" s="28">
        <f t="shared" si="69"/>
        <v>173</v>
      </c>
    </row>
    <row r="272" spans="1:37">
      <c r="A272" s="131"/>
      <c r="B272" s="131"/>
      <c r="C272" s="6" t="s">
        <v>40</v>
      </c>
      <c r="D272" s="24"/>
      <c r="E272" s="24"/>
      <c r="F272" s="24"/>
      <c r="G272" s="24">
        <v>34</v>
      </c>
      <c r="H272" s="24"/>
      <c r="I272" s="24"/>
      <c r="J272" s="24"/>
      <c r="K272" s="24"/>
      <c r="L272" s="24"/>
      <c r="M272" s="24"/>
      <c r="N272" s="24"/>
      <c r="O272" s="24"/>
      <c r="P272" s="24"/>
      <c r="Q272" s="24"/>
      <c r="R272" s="24"/>
      <c r="S272" s="24"/>
      <c r="T272" s="24"/>
      <c r="U272" s="24"/>
      <c r="V272" s="24"/>
      <c r="W272" s="24"/>
      <c r="X272" s="24"/>
      <c r="Y272" s="24">
        <v>34</v>
      </c>
      <c r="AB272" s="131"/>
      <c r="AC272" s="131"/>
      <c r="AD272" s="6" t="s">
        <v>40</v>
      </c>
      <c r="AE272" s="28">
        <f t="shared" si="63"/>
        <v>34</v>
      </c>
      <c r="AF272" s="28">
        <f t="shared" si="64"/>
        <v>0</v>
      </c>
      <c r="AG272" s="28">
        <f t="shared" si="65"/>
        <v>0</v>
      </c>
      <c r="AH272" s="28">
        <f t="shared" si="66"/>
        <v>0</v>
      </c>
      <c r="AI272" s="28">
        <f t="shared" si="67"/>
        <v>0</v>
      </c>
      <c r="AJ272" s="28">
        <f t="shared" si="68"/>
        <v>0</v>
      </c>
      <c r="AK272" s="28">
        <f t="shared" si="69"/>
        <v>34</v>
      </c>
    </row>
    <row r="273" spans="1:37">
      <c r="A273" s="131"/>
      <c r="B273" s="131" t="s">
        <v>41</v>
      </c>
      <c r="C273" s="6" t="s">
        <v>42</v>
      </c>
      <c r="D273" s="24"/>
      <c r="E273" s="24">
        <v>2</v>
      </c>
      <c r="F273" s="24"/>
      <c r="G273" s="24">
        <v>2</v>
      </c>
      <c r="H273" s="24">
        <v>8</v>
      </c>
      <c r="I273" s="24"/>
      <c r="J273" s="24"/>
      <c r="K273" s="24"/>
      <c r="L273" s="24"/>
      <c r="M273" s="24"/>
      <c r="N273" s="24"/>
      <c r="O273" s="24"/>
      <c r="P273" s="24"/>
      <c r="Q273" s="24"/>
      <c r="R273" s="24"/>
      <c r="S273" s="24"/>
      <c r="T273" s="24"/>
      <c r="U273" s="24"/>
      <c r="V273" s="24"/>
      <c r="W273" s="24"/>
      <c r="X273" s="24"/>
      <c r="Y273" s="24">
        <v>12</v>
      </c>
      <c r="AB273" s="131"/>
      <c r="AC273" s="131" t="s">
        <v>41</v>
      </c>
      <c r="AD273" s="6" t="s">
        <v>42</v>
      </c>
      <c r="AE273" s="28">
        <f t="shared" si="63"/>
        <v>12</v>
      </c>
      <c r="AF273" s="28">
        <f t="shared" si="64"/>
        <v>0</v>
      </c>
      <c r="AG273" s="28">
        <f t="shared" si="65"/>
        <v>0</v>
      </c>
      <c r="AH273" s="28">
        <f t="shared" si="66"/>
        <v>0</v>
      </c>
      <c r="AI273" s="28">
        <f t="shared" si="67"/>
        <v>0</v>
      </c>
      <c r="AJ273" s="28">
        <f t="shared" si="68"/>
        <v>0</v>
      </c>
      <c r="AK273" s="28">
        <f t="shared" si="69"/>
        <v>12</v>
      </c>
    </row>
    <row r="274" spans="1:37">
      <c r="A274" s="131"/>
      <c r="B274" s="131"/>
      <c r="C274" s="6" t="s">
        <v>43</v>
      </c>
      <c r="D274" s="24"/>
      <c r="E274" s="24"/>
      <c r="F274" s="24"/>
      <c r="G274" s="24">
        <v>1</v>
      </c>
      <c r="H274" s="24"/>
      <c r="I274" s="24"/>
      <c r="J274" s="24">
        <v>9</v>
      </c>
      <c r="K274" s="24">
        <v>1</v>
      </c>
      <c r="L274" s="24"/>
      <c r="M274" s="24"/>
      <c r="N274" s="24"/>
      <c r="O274" s="24"/>
      <c r="P274" s="24"/>
      <c r="Q274" s="24"/>
      <c r="R274" s="24"/>
      <c r="S274" s="24">
        <v>2</v>
      </c>
      <c r="T274" s="24"/>
      <c r="U274" s="24"/>
      <c r="V274" s="24"/>
      <c r="W274" s="24"/>
      <c r="X274" s="24"/>
      <c r="Y274" s="24">
        <v>13</v>
      </c>
      <c r="AB274" s="131"/>
      <c r="AC274" s="131"/>
      <c r="AD274" s="6" t="s">
        <v>43</v>
      </c>
      <c r="AE274" s="28">
        <f t="shared" si="63"/>
        <v>1</v>
      </c>
      <c r="AF274" s="28">
        <f t="shared" si="64"/>
        <v>9</v>
      </c>
      <c r="AG274" s="28">
        <f t="shared" si="65"/>
        <v>1</v>
      </c>
      <c r="AH274" s="28">
        <f t="shared" si="66"/>
        <v>2</v>
      </c>
      <c r="AI274" s="28">
        <f t="shared" si="67"/>
        <v>0</v>
      </c>
      <c r="AJ274" s="28">
        <f t="shared" si="68"/>
        <v>0</v>
      </c>
      <c r="AK274" s="28">
        <f t="shared" si="69"/>
        <v>13</v>
      </c>
    </row>
    <row r="275" spans="1:37">
      <c r="A275" s="131"/>
      <c r="B275" s="14" t="s">
        <v>91</v>
      </c>
      <c r="C275" s="14"/>
      <c r="D275" s="15"/>
      <c r="E275" s="15">
        <v>24</v>
      </c>
      <c r="F275" s="15">
        <v>9</v>
      </c>
      <c r="G275" s="15">
        <v>332</v>
      </c>
      <c r="H275" s="15">
        <v>251</v>
      </c>
      <c r="I275" s="15"/>
      <c r="J275" s="15">
        <v>159</v>
      </c>
      <c r="K275" s="15">
        <v>141</v>
      </c>
      <c r="L275" s="15"/>
      <c r="M275" s="15">
        <v>6</v>
      </c>
      <c r="N275" s="15">
        <v>18</v>
      </c>
      <c r="O275" s="15">
        <v>73</v>
      </c>
      <c r="P275" s="15"/>
      <c r="Q275" s="15">
        <v>5</v>
      </c>
      <c r="R275" s="15">
        <v>1</v>
      </c>
      <c r="S275" s="15">
        <v>269</v>
      </c>
      <c r="T275" s="15">
        <v>2</v>
      </c>
      <c r="U275" s="15">
        <v>10</v>
      </c>
      <c r="V275" s="15">
        <v>54</v>
      </c>
      <c r="W275" s="15">
        <v>3</v>
      </c>
      <c r="X275" s="15"/>
      <c r="Y275" s="15">
        <v>1357</v>
      </c>
      <c r="AB275" s="131"/>
      <c r="AC275" s="14" t="s">
        <v>91</v>
      </c>
      <c r="AD275" s="14"/>
      <c r="AE275" s="28">
        <f t="shared" si="63"/>
        <v>621</v>
      </c>
      <c r="AF275" s="28">
        <f t="shared" si="64"/>
        <v>159</v>
      </c>
      <c r="AG275" s="28">
        <f t="shared" si="65"/>
        <v>148</v>
      </c>
      <c r="AH275" s="28">
        <f t="shared" si="66"/>
        <v>269</v>
      </c>
      <c r="AI275" s="28">
        <f t="shared" si="67"/>
        <v>160</v>
      </c>
      <c r="AJ275" s="28">
        <f t="shared" si="68"/>
        <v>0</v>
      </c>
      <c r="AK275" s="28">
        <f t="shared" si="69"/>
        <v>1357</v>
      </c>
    </row>
    <row r="276" spans="1:37">
      <c r="A276" s="131" t="s">
        <v>92</v>
      </c>
      <c r="B276" s="131" t="s">
        <v>4</v>
      </c>
      <c r="C276" s="6" t="s">
        <v>15</v>
      </c>
      <c r="D276" s="24"/>
      <c r="E276" s="24"/>
      <c r="F276" s="24"/>
      <c r="G276" s="24">
        <v>44</v>
      </c>
      <c r="H276" s="24">
        <v>59</v>
      </c>
      <c r="I276" s="24"/>
      <c r="J276" s="24">
        <v>20</v>
      </c>
      <c r="K276" s="24">
        <v>22</v>
      </c>
      <c r="L276" s="24"/>
      <c r="M276" s="24"/>
      <c r="N276" s="24">
        <v>1</v>
      </c>
      <c r="O276" s="24">
        <v>7</v>
      </c>
      <c r="P276" s="24"/>
      <c r="Q276" s="24"/>
      <c r="R276" s="24"/>
      <c r="S276" s="24">
        <v>30</v>
      </c>
      <c r="T276" s="24"/>
      <c r="U276" s="24">
        <v>1</v>
      </c>
      <c r="V276" s="24">
        <v>9</v>
      </c>
      <c r="W276" s="24"/>
      <c r="X276" s="24"/>
      <c r="Y276" s="24">
        <v>193</v>
      </c>
      <c r="AB276" s="131" t="s">
        <v>92</v>
      </c>
      <c r="AC276" s="131" t="s">
        <v>4</v>
      </c>
      <c r="AD276" s="6" t="s">
        <v>15</v>
      </c>
      <c r="AE276" s="28">
        <f t="shared" si="63"/>
        <v>103</v>
      </c>
      <c r="AF276" s="28">
        <f t="shared" si="64"/>
        <v>20</v>
      </c>
      <c r="AG276" s="28">
        <f t="shared" si="65"/>
        <v>22</v>
      </c>
      <c r="AH276" s="28">
        <f t="shared" si="66"/>
        <v>30</v>
      </c>
      <c r="AI276" s="28">
        <f t="shared" si="67"/>
        <v>18</v>
      </c>
      <c r="AJ276" s="28">
        <f t="shared" si="68"/>
        <v>0</v>
      </c>
      <c r="AK276" s="28">
        <f t="shared" si="69"/>
        <v>193</v>
      </c>
    </row>
    <row r="277" spans="1:37">
      <c r="A277" s="131"/>
      <c r="B277" s="131"/>
      <c r="C277" s="6" t="s">
        <v>16</v>
      </c>
      <c r="D277" s="24"/>
      <c r="E277" s="24"/>
      <c r="F277" s="24"/>
      <c r="G277" s="24">
        <v>2</v>
      </c>
      <c r="H277" s="24"/>
      <c r="I277" s="24"/>
      <c r="J277" s="24">
        <v>4</v>
      </c>
      <c r="K277" s="24">
        <v>2</v>
      </c>
      <c r="L277" s="24"/>
      <c r="M277" s="24"/>
      <c r="N277" s="24">
        <v>1</v>
      </c>
      <c r="O277" s="24">
        <v>2</v>
      </c>
      <c r="P277" s="24"/>
      <c r="Q277" s="24"/>
      <c r="R277" s="24"/>
      <c r="S277" s="24">
        <v>1</v>
      </c>
      <c r="T277" s="24"/>
      <c r="U277" s="24"/>
      <c r="V277" s="24">
        <v>2</v>
      </c>
      <c r="W277" s="24"/>
      <c r="X277" s="24"/>
      <c r="Y277" s="24">
        <v>14</v>
      </c>
      <c r="AB277" s="131"/>
      <c r="AC277" s="131"/>
      <c r="AD277" s="6" t="s">
        <v>16</v>
      </c>
      <c r="AE277" s="28">
        <f t="shared" si="63"/>
        <v>2</v>
      </c>
      <c r="AF277" s="28">
        <f t="shared" si="64"/>
        <v>4</v>
      </c>
      <c r="AG277" s="28">
        <f t="shared" si="65"/>
        <v>2</v>
      </c>
      <c r="AH277" s="28">
        <f t="shared" si="66"/>
        <v>1</v>
      </c>
      <c r="AI277" s="28">
        <f t="shared" si="67"/>
        <v>5</v>
      </c>
      <c r="AJ277" s="28">
        <f t="shared" si="68"/>
        <v>0</v>
      </c>
      <c r="AK277" s="28">
        <f t="shared" si="69"/>
        <v>14</v>
      </c>
    </row>
    <row r="278" spans="1:37">
      <c r="A278" s="131"/>
      <c r="B278" s="18" t="s">
        <v>24</v>
      </c>
      <c r="C278" s="6" t="s">
        <v>25</v>
      </c>
      <c r="D278" s="24"/>
      <c r="E278" s="24"/>
      <c r="F278" s="24"/>
      <c r="G278" s="24">
        <v>1</v>
      </c>
      <c r="H278" s="24"/>
      <c r="I278" s="24"/>
      <c r="J278" s="24"/>
      <c r="K278" s="24"/>
      <c r="L278" s="24"/>
      <c r="M278" s="24"/>
      <c r="N278" s="24"/>
      <c r="O278" s="24"/>
      <c r="P278" s="24"/>
      <c r="Q278" s="24"/>
      <c r="R278" s="24"/>
      <c r="S278" s="24"/>
      <c r="T278" s="24"/>
      <c r="U278" s="24"/>
      <c r="V278" s="24"/>
      <c r="W278" s="24"/>
      <c r="X278" s="24"/>
      <c r="Y278" s="24">
        <v>1</v>
      </c>
      <c r="AB278" s="131"/>
      <c r="AC278" s="18" t="s">
        <v>24</v>
      </c>
      <c r="AD278" s="6" t="s">
        <v>25</v>
      </c>
      <c r="AE278" s="28">
        <f t="shared" si="63"/>
        <v>1</v>
      </c>
      <c r="AF278" s="28">
        <f t="shared" si="64"/>
        <v>0</v>
      </c>
      <c r="AG278" s="28">
        <f t="shared" si="65"/>
        <v>0</v>
      </c>
      <c r="AH278" s="28">
        <f t="shared" si="66"/>
        <v>0</v>
      </c>
      <c r="AI278" s="28">
        <f t="shared" si="67"/>
        <v>0</v>
      </c>
      <c r="AJ278" s="28">
        <f t="shared" si="68"/>
        <v>0</v>
      </c>
      <c r="AK278" s="28">
        <f t="shared" si="69"/>
        <v>1</v>
      </c>
    </row>
    <row r="279" spans="1:37">
      <c r="A279" s="131"/>
      <c r="B279" s="18" t="s">
        <v>31</v>
      </c>
      <c r="C279" s="6" t="s">
        <v>39</v>
      </c>
      <c r="D279" s="24"/>
      <c r="E279" s="24">
        <v>4</v>
      </c>
      <c r="F279" s="24"/>
      <c r="G279" s="24">
        <v>36</v>
      </c>
      <c r="H279" s="24">
        <v>41</v>
      </c>
      <c r="I279" s="24"/>
      <c r="J279" s="24"/>
      <c r="K279" s="24"/>
      <c r="L279" s="24"/>
      <c r="M279" s="24"/>
      <c r="N279" s="24"/>
      <c r="O279" s="24"/>
      <c r="P279" s="24"/>
      <c r="Q279" s="24">
        <v>2</v>
      </c>
      <c r="R279" s="24"/>
      <c r="S279" s="24"/>
      <c r="T279" s="24"/>
      <c r="U279" s="24"/>
      <c r="V279" s="24"/>
      <c r="W279" s="24"/>
      <c r="X279" s="24"/>
      <c r="Y279" s="24">
        <v>83</v>
      </c>
      <c r="AB279" s="131"/>
      <c r="AC279" s="18" t="s">
        <v>31</v>
      </c>
      <c r="AD279" s="6" t="s">
        <v>39</v>
      </c>
      <c r="AE279" s="28">
        <f t="shared" si="63"/>
        <v>83</v>
      </c>
      <c r="AF279" s="28">
        <f t="shared" si="64"/>
        <v>0</v>
      </c>
      <c r="AG279" s="28">
        <f t="shared" si="65"/>
        <v>0</v>
      </c>
      <c r="AH279" s="28">
        <f t="shared" si="66"/>
        <v>0</v>
      </c>
      <c r="AI279" s="28">
        <f t="shared" si="67"/>
        <v>0</v>
      </c>
      <c r="AJ279" s="28">
        <f t="shared" si="68"/>
        <v>0</v>
      </c>
      <c r="AK279" s="28">
        <f t="shared" si="69"/>
        <v>83</v>
      </c>
    </row>
    <row r="280" spans="1:37">
      <c r="A280" s="131"/>
      <c r="B280" s="131" t="s">
        <v>41</v>
      </c>
      <c r="C280" s="6" t="s">
        <v>42</v>
      </c>
      <c r="D280" s="24"/>
      <c r="E280" s="24"/>
      <c r="F280" s="24"/>
      <c r="G280" s="24">
        <v>4</v>
      </c>
      <c r="H280" s="24">
        <v>8</v>
      </c>
      <c r="I280" s="24"/>
      <c r="J280" s="24"/>
      <c r="K280" s="24"/>
      <c r="L280" s="24"/>
      <c r="M280" s="24"/>
      <c r="N280" s="24"/>
      <c r="O280" s="24"/>
      <c r="P280" s="24"/>
      <c r="Q280" s="24"/>
      <c r="R280" s="24"/>
      <c r="S280" s="24"/>
      <c r="T280" s="24"/>
      <c r="U280" s="24"/>
      <c r="V280" s="24"/>
      <c r="W280" s="24"/>
      <c r="X280" s="24"/>
      <c r="Y280" s="24">
        <v>12</v>
      </c>
      <c r="AB280" s="131"/>
      <c r="AC280" s="131" t="s">
        <v>41</v>
      </c>
      <c r="AD280" s="6" t="s">
        <v>42</v>
      </c>
      <c r="AE280" s="28">
        <f t="shared" si="63"/>
        <v>12</v>
      </c>
      <c r="AF280" s="28">
        <f t="shared" si="64"/>
        <v>0</v>
      </c>
      <c r="AG280" s="28">
        <f t="shared" si="65"/>
        <v>0</v>
      </c>
      <c r="AH280" s="28">
        <f t="shared" si="66"/>
        <v>0</v>
      </c>
      <c r="AI280" s="28">
        <f t="shared" si="67"/>
        <v>0</v>
      </c>
      <c r="AJ280" s="28">
        <f t="shared" si="68"/>
        <v>0</v>
      </c>
      <c r="AK280" s="28">
        <f t="shared" si="69"/>
        <v>12</v>
      </c>
    </row>
    <row r="281" spans="1:37">
      <c r="A281" s="131"/>
      <c r="B281" s="131"/>
      <c r="C281" s="6" t="s">
        <v>43</v>
      </c>
      <c r="D281" s="24"/>
      <c r="E281" s="24"/>
      <c r="F281" s="24"/>
      <c r="G281" s="24">
        <v>4</v>
      </c>
      <c r="H281" s="24"/>
      <c r="I281" s="24"/>
      <c r="J281" s="24">
        <v>2</v>
      </c>
      <c r="K281" s="24"/>
      <c r="L281" s="24"/>
      <c r="M281" s="24"/>
      <c r="N281" s="24"/>
      <c r="O281" s="24">
        <v>1</v>
      </c>
      <c r="P281" s="24"/>
      <c r="Q281" s="24"/>
      <c r="R281" s="24"/>
      <c r="S281" s="24">
        <v>1</v>
      </c>
      <c r="T281" s="24"/>
      <c r="U281" s="24"/>
      <c r="V281" s="24"/>
      <c r="W281" s="24"/>
      <c r="X281" s="24"/>
      <c r="Y281" s="24">
        <v>8</v>
      </c>
      <c r="AB281" s="131"/>
      <c r="AC281" s="131"/>
      <c r="AD281" s="6" t="s">
        <v>43</v>
      </c>
      <c r="AE281" s="28">
        <f t="shared" si="63"/>
        <v>4</v>
      </c>
      <c r="AF281" s="28">
        <f t="shared" si="64"/>
        <v>2</v>
      </c>
      <c r="AG281" s="28">
        <f t="shared" si="65"/>
        <v>0</v>
      </c>
      <c r="AH281" s="28">
        <f t="shared" si="66"/>
        <v>1</v>
      </c>
      <c r="AI281" s="28">
        <f t="shared" si="67"/>
        <v>1</v>
      </c>
      <c r="AJ281" s="28">
        <f t="shared" si="68"/>
        <v>0</v>
      </c>
      <c r="AK281" s="28">
        <f t="shared" si="69"/>
        <v>8</v>
      </c>
    </row>
    <row r="282" spans="1:37">
      <c r="A282" s="131"/>
      <c r="B282" s="14" t="s">
        <v>93</v>
      </c>
      <c r="C282" s="14"/>
      <c r="D282" s="15"/>
      <c r="E282" s="15">
        <v>4</v>
      </c>
      <c r="F282" s="15"/>
      <c r="G282" s="15">
        <v>91</v>
      </c>
      <c r="H282" s="15">
        <v>108</v>
      </c>
      <c r="I282" s="15"/>
      <c r="J282" s="15">
        <v>26</v>
      </c>
      <c r="K282" s="15">
        <v>24</v>
      </c>
      <c r="L282" s="15"/>
      <c r="M282" s="15"/>
      <c r="N282" s="15">
        <v>2</v>
      </c>
      <c r="O282" s="15">
        <v>10</v>
      </c>
      <c r="P282" s="15"/>
      <c r="Q282" s="15">
        <v>2</v>
      </c>
      <c r="R282" s="15"/>
      <c r="S282" s="15">
        <v>32</v>
      </c>
      <c r="T282" s="15"/>
      <c r="U282" s="15">
        <v>1</v>
      </c>
      <c r="V282" s="15">
        <v>11</v>
      </c>
      <c r="W282" s="15"/>
      <c r="X282" s="15"/>
      <c r="Y282" s="15">
        <v>311</v>
      </c>
      <c r="AB282" s="131"/>
      <c r="AC282" s="14" t="s">
        <v>93</v>
      </c>
      <c r="AD282" s="14"/>
      <c r="AE282" s="28">
        <f t="shared" si="63"/>
        <v>205</v>
      </c>
      <c r="AF282" s="28">
        <f t="shared" si="64"/>
        <v>26</v>
      </c>
      <c r="AG282" s="28">
        <f t="shared" si="65"/>
        <v>24</v>
      </c>
      <c r="AH282" s="28">
        <f t="shared" si="66"/>
        <v>32</v>
      </c>
      <c r="AI282" s="28">
        <f t="shared" si="67"/>
        <v>24</v>
      </c>
      <c r="AJ282" s="28">
        <f t="shared" si="68"/>
        <v>0</v>
      </c>
      <c r="AK282" s="28">
        <f t="shared" si="69"/>
        <v>311</v>
      </c>
    </row>
    <row r="283" spans="1:37">
      <c r="A283" s="131" t="s">
        <v>94</v>
      </c>
      <c r="B283" s="131" t="s">
        <v>4</v>
      </c>
      <c r="C283" s="6" t="s">
        <v>15</v>
      </c>
      <c r="D283" s="24"/>
      <c r="E283" s="24"/>
      <c r="F283" s="24"/>
      <c r="G283" s="24">
        <v>34</v>
      </c>
      <c r="H283" s="24">
        <v>3</v>
      </c>
      <c r="I283" s="24"/>
      <c r="J283" s="24">
        <v>14</v>
      </c>
      <c r="K283" s="24">
        <v>26</v>
      </c>
      <c r="L283" s="24"/>
      <c r="M283" s="24"/>
      <c r="N283" s="24"/>
      <c r="O283" s="24">
        <v>4</v>
      </c>
      <c r="P283" s="24"/>
      <c r="Q283" s="24"/>
      <c r="R283" s="24"/>
      <c r="S283" s="24">
        <v>24</v>
      </c>
      <c r="T283" s="24"/>
      <c r="U283" s="24"/>
      <c r="V283" s="24">
        <v>5</v>
      </c>
      <c r="W283" s="24"/>
      <c r="X283" s="24"/>
      <c r="Y283" s="24">
        <v>110</v>
      </c>
      <c r="AB283" s="131" t="s">
        <v>94</v>
      </c>
      <c r="AC283" s="131" t="s">
        <v>4</v>
      </c>
      <c r="AD283" s="6" t="s">
        <v>15</v>
      </c>
      <c r="AE283" s="28">
        <f t="shared" si="63"/>
        <v>37</v>
      </c>
      <c r="AF283" s="28">
        <f t="shared" si="64"/>
        <v>14</v>
      </c>
      <c r="AG283" s="28">
        <f t="shared" si="65"/>
        <v>26</v>
      </c>
      <c r="AH283" s="28">
        <f t="shared" si="66"/>
        <v>24</v>
      </c>
      <c r="AI283" s="28">
        <f t="shared" si="67"/>
        <v>9</v>
      </c>
      <c r="AJ283" s="28">
        <f t="shared" si="68"/>
        <v>0</v>
      </c>
      <c r="AK283" s="28">
        <f t="shared" si="69"/>
        <v>110</v>
      </c>
    </row>
    <row r="284" spans="1:37">
      <c r="A284" s="131"/>
      <c r="B284" s="131"/>
      <c r="C284" s="6" t="s">
        <v>16</v>
      </c>
      <c r="D284" s="24"/>
      <c r="E284" s="24"/>
      <c r="F284" s="24"/>
      <c r="G284" s="24">
        <v>4</v>
      </c>
      <c r="H284" s="24">
        <v>1</v>
      </c>
      <c r="I284" s="24"/>
      <c r="J284" s="24">
        <v>3</v>
      </c>
      <c r="K284" s="24">
        <v>1</v>
      </c>
      <c r="L284" s="24"/>
      <c r="M284" s="24"/>
      <c r="N284" s="24">
        <v>1</v>
      </c>
      <c r="O284" s="24"/>
      <c r="P284" s="24"/>
      <c r="Q284" s="24"/>
      <c r="R284" s="24"/>
      <c r="S284" s="24">
        <v>4</v>
      </c>
      <c r="T284" s="24"/>
      <c r="U284" s="24"/>
      <c r="V284" s="24"/>
      <c r="W284" s="24"/>
      <c r="X284" s="24"/>
      <c r="Y284" s="24">
        <v>14</v>
      </c>
      <c r="AB284" s="131"/>
      <c r="AC284" s="131"/>
      <c r="AD284" s="6" t="s">
        <v>16</v>
      </c>
      <c r="AE284" s="28">
        <f t="shared" si="63"/>
        <v>5</v>
      </c>
      <c r="AF284" s="28">
        <f t="shared" si="64"/>
        <v>3</v>
      </c>
      <c r="AG284" s="28">
        <f t="shared" si="65"/>
        <v>1</v>
      </c>
      <c r="AH284" s="28">
        <f t="shared" si="66"/>
        <v>4</v>
      </c>
      <c r="AI284" s="28">
        <f t="shared" si="67"/>
        <v>1</v>
      </c>
      <c r="AJ284" s="28">
        <f t="shared" si="68"/>
        <v>0</v>
      </c>
      <c r="AK284" s="28">
        <f t="shared" si="69"/>
        <v>14</v>
      </c>
    </row>
    <row r="285" spans="1:37">
      <c r="A285" s="131"/>
      <c r="B285" s="14" t="s">
        <v>95</v>
      </c>
      <c r="C285" s="14"/>
      <c r="D285" s="15"/>
      <c r="E285" s="15"/>
      <c r="F285" s="15"/>
      <c r="G285" s="15">
        <v>38</v>
      </c>
      <c r="H285" s="15">
        <v>4</v>
      </c>
      <c r="I285" s="15"/>
      <c r="J285" s="15">
        <v>17</v>
      </c>
      <c r="K285" s="15">
        <v>27</v>
      </c>
      <c r="L285" s="15"/>
      <c r="M285" s="15"/>
      <c r="N285" s="15">
        <v>1</v>
      </c>
      <c r="O285" s="15">
        <v>4</v>
      </c>
      <c r="P285" s="15"/>
      <c r="Q285" s="15"/>
      <c r="R285" s="15"/>
      <c r="S285" s="15">
        <v>28</v>
      </c>
      <c r="T285" s="15"/>
      <c r="U285" s="15"/>
      <c r="V285" s="15">
        <v>5</v>
      </c>
      <c r="W285" s="15"/>
      <c r="X285" s="15"/>
      <c r="Y285" s="15">
        <v>124</v>
      </c>
      <c r="AB285" s="131"/>
      <c r="AC285" s="14" t="s">
        <v>95</v>
      </c>
      <c r="AD285" s="14"/>
      <c r="AE285" s="28">
        <f t="shared" si="63"/>
        <v>42</v>
      </c>
      <c r="AF285" s="28">
        <f t="shared" si="64"/>
        <v>17</v>
      </c>
      <c r="AG285" s="28">
        <f t="shared" si="65"/>
        <v>27</v>
      </c>
      <c r="AH285" s="28">
        <f t="shared" si="66"/>
        <v>28</v>
      </c>
      <c r="AI285" s="28">
        <f t="shared" si="67"/>
        <v>10</v>
      </c>
      <c r="AJ285" s="28">
        <f t="shared" si="68"/>
        <v>0</v>
      </c>
      <c r="AK285" s="28">
        <f t="shared" si="69"/>
        <v>124</v>
      </c>
    </row>
    <row r="286" spans="1:37">
      <c r="A286" s="131" t="s">
        <v>96</v>
      </c>
      <c r="B286" s="131" t="s">
        <v>4</v>
      </c>
      <c r="C286" s="6" t="s">
        <v>12</v>
      </c>
      <c r="D286" s="24"/>
      <c r="E286" s="24">
        <v>4</v>
      </c>
      <c r="F286" s="24">
        <v>1</v>
      </c>
      <c r="G286" s="24">
        <v>4</v>
      </c>
      <c r="H286" s="24">
        <v>2</v>
      </c>
      <c r="I286" s="24"/>
      <c r="J286" s="24"/>
      <c r="K286" s="24">
        <v>1</v>
      </c>
      <c r="L286" s="24"/>
      <c r="M286" s="24"/>
      <c r="N286" s="24"/>
      <c r="O286" s="24"/>
      <c r="P286" s="24"/>
      <c r="Q286" s="24"/>
      <c r="R286" s="24"/>
      <c r="S286" s="24"/>
      <c r="T286" s="24"/>
      <c r="U286" s="24"/>
      <c r="V286" s="24">
        <v>1</v>
      </c>
      <c r="W286" s="24"/>
      <c r="X286" s="24"/>
      <c r="Y286" s="24">
        <v>13</v>
      </c>
      <c r="AB286" s="131" t="s">
        <v>96</v>
      </c>
      <c r="AC286" s="131" t="s">
        <v>4</v>
      </c>
      <c r="AD286" s="6" t="s">
        <v>12</v>
      </c>
      <c r="AE286" s="28">
        <f t="shared" si="63"/>
        <v>11</v>
      </c>
      <c r="AF286" s="28">
        <f t="shared" si="64"/>
        <v>0</v>
      </c>
      <c r="AG286" s="28">
        <f t="shared" si="65"/>
        <v>1</v>
      </c>
      <c r="AH286" s="28">
        <f t="shared" si="66"/>
        <v>0</v>
      </c>
      <c r="AI286" s="28">
        <f t="shared" si="67"/>
        <v>1</v>
      </c>
      <c r="AJ286" s="28">
        <f t="shared" si="68"/>
        <v>0</v>
      </c>
      <c r="AK286" s="28">
        <f t="shared" si="69"/>
        <v>13</v>
      </c>
    </row>
    <row r="287" spans="1:37">
      <c r="A287" s="131"/>
      <c r="B287" s="131"/>
      <c r="C287" s="6" t="s">
        <v>22</v>
      </c>
      <c r="D287" s="24"/>
      <c r="E287" s="24"/>
      <c r="F287" s="24"/>
      <c r="G287" s="24">
        <v>14</v>
      </c>
      <c r="H287" s="24">
        <v>3</v>
      </c>
      <c r="I287" s="24"/>
      <c r="J287" s="24">
        <v>4</v>
      </c>
      <c r="K287" s="24">
        <v>4</v>
      </c>
      <c r="L287" s="24"/>
      <c r="M287" s="24"/>
      <c r="N287" s="24"/>
      <c r="O287" s="24"/>
      <c r="P287" s="24"/>
      <c r="Q287" s="24"/>
      <c r="R287" s="24"/>
      <c r="S287" s="24">
        <v>2</v>
      </c>
      <c r="T287" s="24"/>
      <c r="U287" s="24"/>
      <c r="V287" s="24"/>
      <c r="W287" s="24"/>
      <c r="X287" s="24"/>
      <c r="Y287" s="24">
        <v>27</v>
      </c>
      <c r="AB287" s="131"/>
      <c r="AC287" s="131"/>
      <c r="AD287" s="6" t="s">
        <v>22</v>
      </c>
      <c r="AE287" s="28">
        <f t="shared" si="63"/>
        <v>17</v>
      </c>
      <c r="AF287" s="28">
        <f t="shared" si="64"/>
        <v>4</v>
      </c>
      <c r="AG287" s="28">
        <f t="shared" si="65"/>
        <v>4</v>
      </c>
      <c r="AH287" s="28">
        <f t="shared" si="66"/>
        <v>2</v>
      </c>
      <c r="AI287" s="28">
        <f t="shared" si="67"/>
        <v>0</v>
      </c>
      <c r="AJ287" s="28">
        <f t="shared" si="68"/>
        <v>0</v>
      </c>
      <c r="AK287" s="28">
        <f t="shared" si="69"/>
        <v>27</v>
      </c>
    </row>
    <row r="288" spans="1:37">
      <c r="A288" s="131"/>
      <c r="B288" s="18" t="s">
        <v>31</v>
      </c>
      <c r="C288" s="6" t="s">
        <v>36</v>
      </c>
      <c r="D288" s="24"/>
      <c r="E288" s="24">
        <v>1</v>
      </c>
      <c r="F288" s="24"/>
      <c r="G288" s="24">
        <v>5</v>
      </c>
      <c r="H288" s="24">
        <v>12</v>
      </c>
      <c r="I288" s="24"/>
      <c r="J288" s="24"/>
      <c r="K288" s="24"/>
      <c r="L288" s="24"/>
      <c r="M288" s="24"/>
      <c r="N288" s="24"/>
      <c r="O288" s="24"/>
      <c r="P288" s="24"/>
      <c r="Q288" s="24"/>
      <c r="R288" s="24"/>
      <c r="S288" s="24"/>
      <c r="T288" s="24"/>
      <c r="U288" s="24"/>
      <c r="V288" s="24"/>
      <c r="W288" s="24"/>
      <c r="X288" s="24"/>
      <c r="Y288" s="24">
        <v>18</v>
      </c>
      <c r="AB288" s="131"/>
      <c r="AC288" s="18" t="s">
        <v>31</v>
      </c>
      <c r="AD288" s="6" t="s">
        <v>36</v>
      </c>
      <c r="AE288" s="28">
        <f t="shared" si="63"/>
        <v>18</v>
      </c>
      <c r="AF288" s="28">
        <f t="shared" si="64"/>
        <v>0</v>
      </c>
      <c r="AG288" s="28">
        <f t="shared" si="65"/>
        <v>0</v>
      </c>
      <c r="AH288" s="28">
        <f t="shared" si="66"/>
        <v>0</v>
      </c>
      <c r="AI288" s="28">
        <f t="shared" si="67"/>
        <v>0</v>
      </c>
      <c r="AJ288" s="28">
        <f t="shared" si="68"/>
        <v>0</v>
      </c>
      <c r="AK288" s="28">
        <f t="shared" si="69"/>
        <v>18</v>
      </c>
    </row>
    <row r="289" spans="1:37">
      <c r="A289" s="131"/>
      <c r="B289" s="131" t="s">
        <v>41</v>
      </c>
      <c r="C289" s="6" t="s">
        <v>42</v>
      </c>
      <c r="D289" s="24"/>
      <c r="E289" s="24"/>
      <c r="F289" s="24"/>
      <c r="G289" s="24">
        <v>16</v>
      </c>
      <c r="H289" s="24">
        <v>10</v>
      </c>
      <c r="I289" s="24"/>
      <c r="J289" s="24"/>
      <c r="K289" s="24"/>
      <c r="L289" s="24"/>
      <c r="M289" s="24"/>
      <c r="N289" s="24"/>
      <c r="O289" s="24"/>
      <c r="P289" s="24"/>
      <c r="Q289" s="24"/>
      <c r="R289" s="24"/>
      <c r="S289" s="24"/>
      <c r="T289" s="24"/>
      <c r="U289" s="24"/>
      <c r="V289" s="24"/>
      <c r="W289" s="24"/>
      <c r="X289" s="24"/>
      <c r="Y289" s="24">
        <v>26</v>
      </c>
      <c r="AB289" s="131"/>
      <c r="AC289" s="131" t="s">
        <v>41</v>
      </c>
      <c r="AD289" s="6" t="s">
        <v>42</v>
      </c>
      <c r="AE289" s="28">
        <f t="shared" si="63"/>
        <v>26</v>
      </c>
      <c r="AF289" s="28">
        <f t="shared" si="64"/>
        <v>0</v>
      </c>
      <c r="AG289" s="28">
        <f t="shared" si="65"/>
        <v>0</v>
      </c>
      <c r="AH289" s="28">
        <f t="shared" si="66"/>
        <v>0</v>
      </c>
      <c r="AI289" s="28">
        <f t="shared" si="67"/>
        <v>0</v>
      </c>
      <c r="AJ289" s="28">
        <f t="shared" si="68"/>
        <v>0</v>
      </c>
      <c r="AK289" s="28">
        <f t="shared" si="69"/>
        <v>26</v>
      </c>
    </row>
    <row r="290" spans="1:37">
      <c r="A290" s="131"/>
      <c r="B290" s="131"/>
      <c r="C290" s="6" t="s">
        <v>43</v>
      </c>
      <c r="D290" s="24"/>
      <c r="E290" s="24"/>
      <c r="F290" s="24"/>
      <c r="G290" s="24"/>
      <c r="H290" s="24"/>
      <c r="I290" s="24"/>
      <c r="J290" s="24">
        <v>1</v>
      </c>
      <c r="K290" s="24">
        <v>1</v>
      </c>
      <c r="L290" s="24"/>
      <c r="M290" s="24"/>
      <c r="N290" s="24"/>
      <c r="O290" s="24">
        <v>1</v>
      </c>
      <c r="P290" s="24"/>
      <c r="Q290" s="24"/>
      <c r="R290" s="24"/>
      <c r="S290" s="24">
        <v>2</v>
      </c>
      <c r="T290" s="24"/>
      <c r="U290" s="24"/>
      <c r="V290" s="24"/>
      <c r="W290" s="24"/>
      <c r="X290" s="24"/>
      <c r="Y290" s="24">
        <v>5</v>
      </c>
      <c r="AB290" s="131"/>
      <c r="AC290" s="131"/>
      <c r="AD290" s="6" t="s">
        <v>43</v>
      </c>
      <c r="AE290" s="28">
        <f t="shared" si="63"/>
        <v>0</v>
      </c>
      <c r="AF290" s="28">
        <f t="shared" si="64"/>
        <v>1</v>
      </c>
      <c r="AG290" s="28">
        <f t="shared" si="65"/>
        <v>1</v>
      </c>
      <c r="AH290" s="28">
        <f t="shared" si="66"/>
        <v>2</v>
      </c>
      <c r="AI290" s="28">
        <f t="shared" si="67"/>
        <v>1</v>
      </c>
      <c r="AJ290" s="28">
        <f t="shared" si="68"/>
        <v>0</v>
      </c>
      <c r="AK290" s="28">
        <f t="shared" si="69"/>
        <v>5</v>
      </c>
    </row>
    <row r="291" spans="1:37">
      <c r="A291" s="131"/>
      <c r="B291" s="14" t="s">
        <v>97</v>
      </c>
      <c r="C291" s="14"/>
      <c r="D291" s="15"/>
      <c r="E291" s="15">
        <v>5</v>
      </c>
      <c r="F291" s="15">
        <v>1</v>
      </c>
      <c r="G291" s="15">
        <v>39</v>
      </c>
      <c r="H291" s="15">
        <v>27</v>
      </c>
      <c r="I291" s="15"/>
      <c r="J291" s="15">
        <v>5</v>
      </c>
      <c r="K291" s="15">
        <v>6</v>
      </c>
      <c r="L291" s="15"/>
      <c r="M291" s="15"/>
      <c r="N291" s="15"/>
      <c r="O291" s="15">
        <v>1</v>
      </c>
      <c r="P291" s="15"/>
      <c r="Q291" s="15"/>
      <c r="R291" s="15"/>
      <c r="S291" s="15">
        <v>4</v>
      </c>
      <c r="T291" s="15"/>
      <c r="U291" s="15"/>
      <c r="V291" s="15">
        <v>1</v>
      </c>
      <c r="W291" s="15"/>
      <c r="X291" s="15"/>
      <c r="Y291" s="15">
        <v>89</v>
      </c>
      <c r="AB291" s="131"/>
      <c r="AC291" s="14" t="s">
        <v>97</v>
      </c>
      <c r="AD291" s="14"/>
      <c r="AE291" s="28">
        <f t="shared" si="63"/>
        <v>72</v>
      </c>
      <c r="AF291" s="28">
        <f t="shared" si="64"/>
        <v>5</v>
      </c>
      <c r="AG291" s="28">
        <f t="shared" si="65"/>
        <v>6</v>
      </c>
      <c r="AH291" s="28">
        <f t="shared" si="66"/>
        <v>4</v>
      </c>
      <c r="AI291" s="28">
        <f t="shared" si="67"/>
        <v>2</v>
      </c>
      <c r="AJ291" s="28">
        <f t="shared" si="68"/>
        <v>0</v>
      </c>
      <c r="AK291" s="28">
        <f t="shared" si="69"/>
        <v>89</v>
      </c>
    </row>
    <row r="292" spans="1:37">
      <c r="A292" s="131" t="s">
        <v>98</v>
      </c>
      <c r="B292" s="131" t="s">
        <v>4</v>
      </c>
      <c r="C292" s="6" t="s">
        <v>6</v>
      </c>
      <c r="D292" s="24"/>
      <c r="E292" s="24">
        <v>1</v>
      </c>
      <c r="F292" s="24">
        <v>2</v>
      </c>
      <c r="G292" s="24">
        <v>73</v>
      </c>
      <c r="H292" s="24">
        <v>49</v>
      </c>
      <c r="I292" s="24"/>
      <c r="J292" s="24">
        <v>35</v>
      </c>
      <c r="K292" s="24">
        <v>14</v>
      </c>
      <c r="L292" s="24"/>
      <c r="M292" s="24"/>
      <c r="N292" s="24"/>
      <c r="O292" s="24"/>
      <c r="P292" s="24"/>
      <c r="Q292" s="24"/>
      <c r="R292" s="24"/>
      <c r="S292" s="24">
        <v>12</v>
      </c>
      <c r="T292" s="24"/>
      <c r="U292" s="24">
        <v>2</v>
      </c>
      <c r="V292" s="24">
        <v>1</v>
      </c>
      <c r="W292" s="24"/>
      <c r="X292" s="24"/>
      <c r="Y292" s="24">
        <v>189</v>
      </c>
      <c r="AB292" s="131" t="s">
        <v>98</v>
      </c>
      <c r="AC292" s="131" t="s">
        <v>4</v>
      </c>
      <c r="AD292" s="6" t="s">
        <v>6</v>
      </c>
      <c r="AE292" s="28">
        <f t="shared" si="63"/>
        <v>125</v>
      </c>
      <c r="AF292" s="28">
        <f t="shared" si="64"/>
        <v>35</v>
      </c>
      <c r="AG292" s="28">
        <f t="shared" si="65"/>
        <v>14</v>
      </c>
      <c r="AH292" s="28">
        <f t="shared" si="66"/>
        <v>12</v>
      </c>
      <c r="AI292" s="28">
        <f t="shared" si="67"/>
        <v>3</v>
      </c>
      <c r="AJ292" s="28">
        <f t="shared" si="68"/>
        <v>0</v>
      </c>
      <c r="AK292" s="28">
        <f t="shared" si="69"/>
        <v>189</v>
      </c>
    </row>
    <row r="293" spans="1:37">
      <c r="A293" s="131"/>
      <c r="B293" s="131"/>
      <c r="C293" s="6" t="s">
        <v>7</v>
      </c>
      <c r="D293" s="24"/>
      <c r="E293" s="24">
        <v>10</v>
      </c>
      <c r="F293" s="24">
        <v>5</v>
      </c>
      <c r="G293" s="24">
        <v>62</v>
      </c>
      <c r="H293" s="24">
        <v>44</v>
      </c>
      <c r="I293" s="24"/>
      <c r="J293" s="24">
        <v>29</v>
      </c>
      <c r="K293" s="24">
        <v>11</v>
      </c>
      <c r="L293" s="24"/>
      <c r="M293" s="24"/>
      <c r="N293" s="24">
        <v>1</v>
      </c>
      <c r="O293" s="24"/>
      <c r="P293" s="24"/>
      <c r="Q293" s="24"/>
      <c r="R293" s="24"/>
      <c r="S293" s="24">
        <v>17</v>
      </c>
      <c r="T293" s="24"/>
      <c r="U293" s="24"/>
      <c r="V293" s="24"/>
      <c r="W293" s="24"/>
      <c r="X293" s="24"/>
      <c r="Y293" s="24">
        <v>179</v>
      </c>
      <c r="AB293" s="131"/>
      <c r="AC293" s="131"/>
      <c r="AD293" s="6" t="s">
        <v>7</v>
      </c>
      <c r="AE293" s="28">
        <f t="shared" si="63"/>
        <v>121</v>
      </c>
      <c r="AF293" s="28">
        <f t="shared" si="64"/>
        <v>29</v>
      </c>
      <c r="AG293" s="28">
        <f t="shared" si="65"/>
        <v>11</v>
      </c>
      <c r="AH293" s="28">
        <f t="shared" si="66"/>
        <v>17</v>
      </c>
      <c r="AI293" s="28">
        <f t="shared" si="67"/>
        <v>1</v>
      </c>
      <c r="AJ293" s="28">
        <f t="shared" si="68"/>
        <v>0</v>
      </c>
      <c r="AK293" s="28">
        <f t="shared" si="69"/>
        <v>179</v>
      </c>
    </row>
    <row r="294" spans="1:37">
      <c r="A294" s="131"/>
      <c r="B294" s="131"/>
      <c r="C294" s="6" t="s">
        <v>8</v>
      </c>
      <c r="D294" s="24"/>
      <c r="E294" s="24">
        <v>6</v>
      </c>
      <c r="F294" s="24">
        <v>2</v>
      </c>
      <c r="G294" s="24">
        <v>76</v>
      </c>
      <c r="H294" s="24">
        <v>24</v>
      </c>
      <c r="I294" s="24"/>
      <c r="J294" s="24">
        <v>26</v>
      </c>
      <c r="K294" s="24">
        <v>24</v>
      </c>
      <c r="L294" s="24"/>
      <c r="M294" s="24"/>
      <c r="N294" s="24">
        <v>2</v>
      </c>
      <c r="O294" s="24">
        <v>3</v>
      </c>
      <c r="P294" s="24"/>
      <c r="Q294" s="24"/>
      <c r="R294" s="24"/>
      <c r="S294" s="24">
        <v>35</v>
      </c>
      <c r="T294" s="24"/>
      <c r="U294" s="24">
        <v>3</v>
      </c>
      <c r="V294" s="24">
        <v>5</v>
      </c>
      <c r="W294" s="24"/>
      <c r="X294" s="24"/>
      <c r="Y294" s="24">
        <v>206</v>
      </c>
      <c r="AB294" s="131"/>
      <c r="AC294" s="131"/>
      <c r="AD294" s="6" t="s">
        <v>8</v>
      </c>
      <c r="AE294" s="28">
        <f t="shared" si="63"/>
        <v>108</v>
      </c>
      <c r="AF294" s="28">
        <f t="shared" si="64"/>
        <v>26</v>
      </c>
      <c r="AG294" s="28">
        <f t="shared" si="65"/>
        <v>24</v>
      </c>
      <c r="AH294" s="28">
        <f t="shared" si="66"/>
        <v>35</v>
      </c>
      <c r="AI294" s="28">
        <f t="shared" si="67"/>
        <v>13</v>
      </c>
      <c r="AJ294" s="28">
        <f t="shared" si="68"/>
        <v>0</v>
      </c>
      <c r="AK294" s="28">
        <f t="shared" si="69"/>
        <v>206</v>
      </c>
    </row>
    <row r="295" spans="1:37">
      <c r="A295" s="131"/>
      <c r="B295" s="131"/>
      <c r="C295" s="6" t="s">
        <v>10</v>
      </c>
      <c r="D295" s="24"/>
      <c r="E295" s="24">
        <v>2</v>
      </c>
      <c r="F295" s="24">
        <v>2</v>
      </c>
      <c r="G295" s="24">
        <v>35</v>
      </c>
      <c r="H295" s="24">
        <v>21</v>
      </c>
      <c r="I295" s="24"/>
      <c r="J295" s="24">
        <v>21</v>
      </c>
      <c r="K295" s="24">
        <v>8</v>
      </c>
      <c r="L295" s="24"/>
      <c r="M295" s="24">
        <v>1</v>
      </c>
      <c r="N295" s="24">
        <v>5</v>
      </c>
      <c r="O295" s="24">
        <v>3</v>
      </c>
      <c r="P295" s="24"/>
      <c r="Q295" s="24"/>
      <c r="R295" s="24"/>
      <c r="S295" s="24">
        <v>23</v>
      </c>
      <c r="T295" s="24"/>
      <c r="U295" s="24">
        <v>6</v>
      </c>
      <c r="V295" s="24">
        <v>11</v>
      </c>
      <c r="W295" s="24"/>
      <c r="X295" s="24"/>
      <c r="Y295" s="24">
        <v>138</v>
      </c>
      <c r="AB295" s="131"/>
      <c r="AC295" s="131"/>
      <c r="AD295" s="6" t="s">
        <v>10</v>
      </c>
      <c r="AE295" s="28">
        <f t="shared" si="63"/>
        <v>60</v>
      </c>
      <c r="AF295" s="28">
        <f t="shared" si="64"/>
        <v>21</v>
      </c>
      <c r="AG295" s="28">
        <f t="shared" si="65"/>
        <v>9</v>
      </c>
      <c r="AH295" s="28">
        <f t="shared" si="66"/>
        <v>23</v>
      </c>
      <c r="AI295" s="28">
        <f t="shared" si="67"/>
        <v>25</v>
      </c>
      <c r="AJ295" s="28">
        <f t="shared" si="68"/>
        <v>0</v>
      </c>
      <c r="AK295" s="28">
        <f t="shared" si="69"/>
        <v>138</v>
      </c>
    </row>
    <row r="296" spans="1:37">
      <c r="A296" s="131"/>
      <c r="B296" s="131"/>
      <c r="C296" s="6" t="s">
        <v>11</v>
      </c>
      <c r="D296" s="24"/>
      <c r="E296" s="24">
        <v>2</v>
      </c>
      <c r="F296" s="24"/>
      <c r="G296" s="24">
        <v>21</v>
      </c>
      <c r="H296" s="24">
        <v>9</v>
      </c>
      <c r="I296" s="24"/>
      <c r="J296" s="24">
        <v>2</v>
      </c>
      <c r="K296" s="24">
        <v>10</v>
      </c>
      <c r="L296" s="24"/>
      <c r="M296" s="24"/>
      <c r="N296" s="24">
        <v>2</v>
      </c>
      <c r="O296" s="24">
        <v>8</v>
      </c>
      <c r="P296" s="24"/>
      <c r="Q296" s="24"/>
      <c r="R296" s="24">
        <v>1</v>
      </c>
      <c r="S296" s="24">
        <v>19</v>
      </c>
      <c r="T296" s="24"/>
      <c r="U296" s="24"/>
      <c r="V296" s="24">
        <v>5</v>
      </c>
      <c r="W296" s="24"/>
      <c r="X296" s="24"/>
      <c r="Y296" s="24">
        <v>79</v>
      </c>
      <c r="AB296" s="131"/>
      <c r="AC296" s="131"/>
      <c r="AD296" s="6" t="s">
        <v>11</v>
      </c>
      <c r="AE296" s="28">
        <f t="shared" si="63"/>
        <v>32</v>
      </c>
      <c r="AF296" s="28">
        <f t="shared" si="64"/>
        <v>2</v>
      </c>
      <c r="AG296" s="28">
        <f t="shared" si="65"/>
        <v>11</v>
      </c>
      <c r="AH296" s="28">
        <f t="shared" si="66"/>
        <v>19</v>
      </c>
      <c r="AI296" s="28">
        <f t="shared" si="67"/>
        <v>15</v>
      </c>
      <c r="AJ296" s="28">
        <f t="shared" si="68"/>
        <v>0</v>
      </c>
      <c r="AK296" s="28">
        <f t="shared" si="69"/>
        <v>79</v>
      </c>
    </row>
    <row r="297" spans="1:37">
      <c r="A297" s="131"/>
      <c r="B297" s="131"/>
      <c r="C297" s="6" t="s">
        <v>12</v>
      </c>
      <c r="D297" s="24"/>
      <c r="E297" s="24">
        <v>11</v>
      </c>
      <c r="F297" s="24">
        <v>19</v>
      </c>
      <c r="G297" s="24">
        <v>6</v>
      </c>
      <c r="H297" s="24">
        <v>38</v>
      </c>
      <c r="I297" s="24"/>
      <c r="J297" s="24">
        <v>2</v>
      </c>
      <c r="K297" s="24">
        <v>3</v>
      </c>
      <c r="L297" s="24"/>
      <c r="M297" s="24"/>
      <c r="N297" s="24"/>
      <c r="O297" s="24"/>
      <c r="P297" s="24"/>
      <c r="Q297" s="24"/>
      <c r="R297" s="24"/>
      <c r="S297" s="24"/>
      <c r="T297" s="24"/>
      <c r="U297" s="24"/>
      <c r="V297" s="24">
        <v>1</v>
      </c>
      <c r="W297" s="24"/>
      <c r="X297" s="24"/>
      <c r="Y297" s="24">
        <v>80</v>
      </c>
      <c r="AB297" s="131"/>
      <c r="AC297" s="131"/>
      <c r="AD297" s="6" t="s">
        <v>12</v>
      </c>
      <c r="AE297" s="28">
        <f t="shared" si="63"/>
        <v>74</v>
      </c>
      <c r="AF297" s="28">
        <f t="shared" si="64"/>
        <v>2</v>
      </c>
      <c r="AG297" s="28">
        <f t="shared" si="65"/>
        <v>3</v>
      </c>
      <c r="AH297" s="28">
        <f t="shared" si="66"/>
        <v>0</v>
      </c>
      <c r="AI297" s="28">
        <f t="shared" si="67"/>
        <v>1</v>
      </c>
      <c r="AJ297" s="28">
        <f t="shared" si="68"/>
        <v>0</v>
      </c>
      <c r="AK297" s="28">
        <f t="shared" si="69"/>
        <v>80</v>
      </c>
    </row>
    <row r="298" spans="1:37">
      <c r="A298" s="131"/>
      <c r="B298" s="131"/>
      <c r="C298" s="6" t="s">
        <v>13</v>
      </c>
      <c r="D298" s="24"/>
      <c r="E298" s="24"/>
      <c r="F298" s="24"/>
      <c r="G298" s="24">
        <v>7</v>
      </c>
      <c r="H298" s="24"/>
      <c r="I298" s="24"/>
      <c r="J298" s="24">
        <v>2</v>
      </c>
      <c r="K298" s="24">
        <v>6</v>
      </c>
      <c r="L298" s="24"/>
      <c r="M298" s="24"/>
      <c r="N298" s="24"/>
      <c r="O298" s="24"/>
      <c r="P298" s="24"/>
      <c r="Q298" s="24"/>
      <c r="R298" s="24"/>
      <c r="S298" s="24"/>
      <c r="T298" s="24"/>
      <c r="U298" s="24"/>
      <c r="V298" s="24"/>
      <c r="W298" s="24"/>
      <c r="X298" s="24"/>
      <c r="Y298" s="24">
        <v>15</v>
      </c>
      <c r="AB298" s="131"/>
      <c r="AC298" s="131"/>
      <c r="AD298" s="6" t="s">
        <v>13</v>
      </c>
      <c r="AE298" s="28">
        <f t="shared" si="63"/>
        <v>7</v>
      </c>
      <c r="AF298" s="28">
        <f t="shared" si="64"/>
        <v>2</v>
      </c>
      <c r="AG298" s="28">
        <f t="shared" si="65"/>
        <v>6</v>
      </c>
      <c r="AH298" s="28">
        <f t="shared" si="66"/>
        <v>0</v>
      </c>
      <c r="AI298" s="28">
        <f t="shared" si="67"/>
        <v>0</v>
      </c>
      <c r="AJ298" s="28">
        <f t="shared" si="68"/>
        <v>0</v>
      </c>
      <c r="AK298" s="28">
        <f t="shared" si="69"/>
        <v>15</v>
      </c>
    </row>
    <row r="299" spans="1:37">
      <c r="A299" s="131"/>
      <c r="B299" s="131"/>
      <c r="C299" s="6" t="s">
        <v>15</v>
      </c>
      <c r="D299" s="24"/>
      <c r="E299" s="24">
        <v>72</v>
      </c>
      <c r="F299" s="24">
        <v>17</v>
      </c>
      <c r="G299" s="24">
        <v>463</v>
      </c>
      <c r="H299" s="24">
        <v>404</v>
      </c>
      <c r="I299" s="24"/>
      <c r="J299" s="24">
        <v>227</v>
      </c>
      <c r="K299" s="24">
        <v>247</v>
      </c>
      <c r="L299" s="24">
        <v>1</v>
      </c>
      <c r="M299" s="24"/>
      <c r="N299" s="24">
        <v>25</v>
      </c>
      <c r="O299" s="24">
        <v>57</v>
      </c>
      <c r="P299" s="24">
        <v>3</v>
      </c>
      <c r="Q299" s="24"/>
      <c r="R299" s="24">
        <v>3</v>
      </c>
      <c r="S299" s="24">
        <v>216</v>
      </c>
      <c r="T299" s="24"/>
      <c r="U299" s="24">
        <v>15</v>
      </c>
      <c r="V299" s="24">
        <v>70</v>
      </c>
      <c r="W299" s="24">
        <v>1</v>
      </c>
      <c r="X299" s="24"/>
      <c r="Y299" s="24">
        <v>1821</v>
      </c>
      <c r="AB299" s="131"/>
      <c r="AC299" s="131"/>
      <c r="AD299" s="6" t="s">
        <v>15</v>
      </c>
      <c r="AE299" s="28">
        <f t="shared" si="63"/>
        <v>956</v>
      </c>
      <c r="AF299" s="28">
        <f t="shared" si="64"/>
        <v>227</v>
      </c>
      <c r="AG299" s="28">
        <f t="shared" si="65"/>
        <v>251</v>
      </c>
      <c r="AH299" s="28">
        <f t="shared" si="66"/>
        <v>219</v>
      </c>
      <c r="AI299" s="28">
        <f t="shared" si="67"/>
        <v>168</v>
      </c>
      <c r="AJ299" s="28">
        <f t="shared" si="68"/>
        <v>0</v>
      </c>
      <c r="AK299" s="28">
        <f t="shared" si="69"/>
        <v>1821</v>
      </c>
    </row>
    <row r="300" spans="1:37">
      <c r="A300" s="131"/>
      <c r="B300" s="131"/>
      <c r="C300" s="6" t="s">
        <v>16</v>
      </c>
      <c r="D300" s="24"/>
      <c r="E300" s="24">
        <v>3</v>
      </c>
      <c r="F300" s="24">
        <v>2</v>
      </c>
      <c r="G300" s="24">
        <v>22</v>
      </c>
      <c r="H300" s="24">
        <v>10</v>
      </c>
      <c r="I300" s="24"/>
      <c r="J300" s="24">
        <v>6</v>
      </c>
      <c r="K300" s="24">
        <v>11</v>
      </c>
      <c r="L300" s="24"/>
      <c r="M300" s="24"/>
      <c r="N300" s="24">
        <v>2</v>
      </c>
      <c r="O300" s="24"/>
      <c r="P300" s="24"/>
      <c r="Q300" s="24"/>
      <c r="R300" s="24"/>
      <c r="S300" s="24">
        <v>6</v>
      </c>
      <c r="T300" s="24"/>
      <c r="U300" s="24"/>
      <c r="V300" s="24">
        <v>1</v>
      </c>
      <c r="W300" s="24"/>
      <c r="X300" s="24"/>
      <c r="Y300" s="24">
        <v>63</v>
      </c>
      <c r="AB300" s="131"/>
      <c r="AC300" s="131"/>
      <c r="AD300" s="6" t="s">
        <v>16</v>
      </c>
      <c r="AE300" s="28">
        <f t="shared" ref="AE300:AE324" si="70">D300+E300+F300+G300+H300+Q300</f>
        <v>37</v>
      </c>
      <c r="AF300" s="28">
        <f t="shared" ref="AF300:AF324" si="71">J300</f>
        <v>6</v>
      </c>
      <c r="AG300" s="28">
        <f t="shared" ref="AG300:AG324" si="72">K300+L300+R300+M300</f>
        <v>11</v>
      </c>
      <c r="AH300" s="28">
        <f t="shared" ref="AH300:AH324" si="73">I300+S300+P300</f>
        <v>6</v>
      </c>
      <c r="AI300" s="28">
        <f t="shared" ref="AI300:AI324" si="74">W300+V300+U300+T300+O300+N300</f>
        <v>3</v>
      </c>
      <c r="AJ300" s="28">
        <f t="shared" ref="AJ300:AJ324" si="75">X300</f>
        <v>0</v>
      </c>
      <c r="AK300" s="28">
        <f t="shared" ref="AK300:AK324" si="76">SUM(AE300:AJ300)</f>
        <v>63</v>
      </c>
    </row>
    <row r="301" spans="1:37">
      <c r="A301" s="131"/>
      <c r="B301" s="131"/>
      <c r="C301" s="6" t="s">
        <v>20</v>
      </c>
      <c r="D301" s="24"/>
      <c r="E301" s="24">
        <v>2</v>
      </c>
      <c r="F301" s="24"/>
      <c r="G301" s="24">
        <v>9</v>
      </c>
      <c r="H301" s="24">
        <v>7</v>
      </c>
      <c r="I301" s="24"/>
      <c r="J301" s="24">
        <v>2</v>
      </c>
      <c r="K301" s="24">
        <v>4</v>
      </c>
      <c r="L301" s="24"/>
      <c r="M301" s="24"/>
      <c r="N301" s="24"/>
      <c r="O301" s="24"/>
      <c r="P301" s="24"/>
      <c r="Q301" s="24"/>
      <c r="R301" s="24"/>
      <c r="S301" s="24">
        <v>8</v>
      </c>
      <c r="T301" s="24"/>
      <c r="U301" s="24"/>
      <c r="V301" s="24"/>
      <c r="W301" s="24"/>
      <c r="X301" s="24"/>
      <c r="Y301" s="24">
        <v>32</v>
      </c>
      <c r="AB301" s="131"/>
      <c r="AC301" s="131"/>
      <c r="AD301" s="6" t="s">
        <v>20</v>
      </c>
      <c r="AE301" s="28">
        <f t="shared" si="70"/>
        <v>18</v>
      </c>
      <c r="AF301" s="28">
        <f t="shared" si="71"/>
        <v>2</v>
      </c>
      <c r="AG301" s="28">
        <f t="shared" si="72"/>
        <v>4</v>
      </c>
      <c r="AH301" s="28">
        <f t="shared" si="73"/>
        <v>8</v>
      </c>
      <c r="AI301" s="28">
        <f t="shared" si="74"/>
        <v>0</v>
      </c>
      <c r="AJ301" s="28">
        <f t="shared" si="75"/>
        <v>0</v>
      </c>
      <c r="AK301" s="28">
        <f t="shared" si="76"/>
        <v>32</v>
      </c>
    </row>
    <row r="302" spans="1:37">
      <c r="A302" s="131"/>
      <c r="B302" s="131"/>
      <c r="C302" s="6" t="s">
        <v>21</v>
      </c>
      <c r="D302" s="24"/>
      <c r="E302" s="24"/>
      <c r="F302" s="24"/>
      <c r="G302" s="24">
        <v>22</v>
      </c>
      <c r="H302" s="24">
        <v>6</v>
      </c>
      <c r="I302" s="24"/>
      <c r="J302" s="24">
        <v>12</v>
      </c>
      <c r="K302" s="24">
        <v>9</v>
      </c>
      <c r="L302" s="24"/>
      <c r="M302" s="24"/>
      <c r="N302" s="24"/>
      <c r="O302" s="24"/>
      <c r="P302" s="24"/>
      <c r="Q302" s="24"/>
      <c r="R302" s="24"/>
      <c r="S302" s="24">
        <v>10</v>
      </c>
      <c r="T302" s="24"/>
      <c r="U302" s="24"/>
      <c r="V302" s="24"/>
      <c r="W302" s="24"/>
      <c r="X302" s="24"/>
      <c r="Y302" s="24">
        <v>59</v>
      </c>
      <c r="AB302" s="131"/>
      <c r="AC302" s="131"/>
      <c r="AD302" s="6" t="s">
        <v>21</v>
      </c>
      <c r="AE302" s="28">
        <f t="shared" si="70"/>
        <v>28</v>
      </c>
      <c r="AF302" s="28">
        <f t="shared" si="71"/>
        <v>12</v>
      </c>
      <c r="AG302" s="28">
        <f t="shared" si="72"/>
        <v>9</v>
      </c>
      <c r="AH302" s="28">
        <f t="shared" si="73"/>
        <v>10</v>
      </c>
      <c r="AI302" s="28">
        <f t="shared" si="74"/>
        <v>0</v>
      </c>
      <c r="AJ302" s="28">
        <f t="shared" si="75"/>
        <v>0</v>
      </c>
      <c r="AK302" s="28">
        <f t="shared" si="76"/>
        <v>59</v>
      </c>
    </row>
    <row r="303" spans="1:37">
      <c r="A303" s="131"/>
      <c r="B303" s="18" t="s">
        <v>24</v>
      </c>
      <c r="C303" s="6" t="s">
        <v>25</v>
      </c>
      <c r="D303" s="24"/>
      <c r="E303" s="24">
        <v>10</v>
      </c>
      <c r="F303" s="24">
        <v>6</v>
      </c>
      <c r="G303" s="24">
        <v>39</v>
      </c>
      <c r="H303" s="24">
        <v>31</v>
      </c>
      <c r="I303" s="24"/>
      <c r="J303" s="24">
        <v>7</v>
      </c>
      <c r="K303" s="24">
        <v>6</v>
      </c>
      <c r="L303" s="24"/>
      <c r="M303" s="24"/>
      <c r="N303" s="24"/>
      <c r="O303" s="24"/>
      <c r="P303" s="24"/>
      <c r="Q303" s="24"/>
      <c r="R303" s="24"/>
      <c r="S303" s="24">
        <v>6</v>
      </c>
      <c r="T303" s="24"/>
      <c r="U303" s="24"/>
      <c r="V303" s="24"/>
      <c r="W303" s="24"/>
      <c r="X303" s="24"/>
      <c r="Y303" s="24">
        <v>105</v>
      </c>
      <c r="AB303" s="131"/>
      <c r="AC303" s="18" t="s">
        <v>24</v>
      </c>
      <c r="AD303" s="6" t="s">
        <v>25</v>
      </c>
      <c r="AE303" s="28">
        <f t="shared" si="70"/>
        <v>86</v>
      </c>
      <c r="AF303" s="28">
        <f t="shared" si="71"/>
        <v>7</v>
      </c>
      <c r="AG303" s="28">
        <f t="shared" si="72"/>
        <v>6</v>
      </c>
      <c r="AH303" s="28">
        <f t="shared" si="73"/>
        <v>6</v>
      </c>
      <c r="AI303" s="28">
        <f t="shared" si="74"/>
        <v>0</v>
      </c>
      <c r="AJ303" s="28">
        <f t="shared" si="75"/>
        <v>0</v>
      </c>
      <c r="AK303" s="28">
        <f t="shared" si="76"/>
        <v>105</v>
      </c>
    </row>
    <row r="304" spans="1:37">
      <c r="A304" s="131"/>
      <c r="B304" s="131" t="s">
        <v>31</v>
      </c>
      <c r="C304" s="6" t="s">
        <v>36</v>
      </c>
      <c r="D304" s="24"/>
      <c r="E304" s="24">
        <v>1</v>
      </c>
      <c r="F304" s="24"/>
      <c r="G304" s="24">
        <v>5</v>
      </c>
      <c r="H304" s="24">
        <v>8</v>
      </c>
      <c r="I304" s="24"/>
      <c r="J304" s="24">
        <v>1</v>
      </c>
      <c r="K304" s="24">
        <v>1</v>
      </c>
      <c r="L304" s="24"/>
      <c r="M304" s="24"/>
      <c r="N304" s="24"/>
      <c r="O304" s="24"/>
      <c r="P304" s="24"/>
      <c r="Q304" s="24"/>
      <c r="R304" s="24"/>
      <c r="S304" s="24"/>
      <c r="T304" s="24"/>
      <c r="U304" s="24"/>
      <c r="V304" s="24"/>
      <c r="W304" s="24"/>
      <c r="X304" s="24"/>
      <c r="Y304" s="24">
        <v>16</v>
      </c>
      <c r="AB304" s="131"/>
      <c r="AC304" s="131" t="s">
        <v>31</v>
      </c>
      <c r="AD304" s="6" t="s">
        <v>36</v>
      </c>
      <c r="AE304" s="28">
        <f t="shared" si="70"/>
        <v>14</v>
      </c>
      <c r="AF304" s="28">
        <f t="shared" si="71"/>
        <v>1</v>
      </c>
      <c r="AG304" s="28">
        <f t="shared" si="72"/>
        <v>1</v>
      </c>
      <c r="AH304" s="28">
        <f t="shared" si="73"/>
        <v>0</v>
      </c>
      <c r="AI304" s="28">
        <f t="shared" si="74"/>
        <v>0</v>
      </c>
      <c r="AJ304" s="28">
        <f t="shared" si="75"/>
        <v>0</v>
      </c>
      <c r="AK304" s="28">
        <f t="shared" si="76"/>
        <v>16</v>
      </c>
    </row>
    <row r="305" spans="1:37">
      <c r="A305" s="131"/>
      <c r="B305" s="131"/>
      <c r="C305" s="6" t="s">
        <v>39</v>
      </c>
      <c r="D305" s="24">
        <v>2</v>
      </c>
      <c r="E305" s="24">
        <v>53</v>
      </c>
      <c r="F305" s="24">
        <v>2</v>
      </c>
      <c r="G305" s="24">
        <v>49</v>
      </c>
      <c r="H305" s="24">
        <v>102</v>
      </c>
      <c r="I305" s="24"/>
      <c r="J305" s="24"/>
      <c r="K305" s="24"/>
      <c r="L305" s="24"/>
      <c r="M305" s="24"/>
      <c r="N305" s="24"/>
      <c r="O305" s="24"/>
      <c r="P305" s="24"/>
      <c r="Q305" s="24">
        <v>2</v>
      </c>
      <c r="R305" s="24"/>
      <c r="S305" s="24"/>
      <c r="T305" s="24"/>
      <c r="U305" s="24"/>
      <c r="V305" s="24"/>
      <c r="W305" s="24"/>
      <c r="X305" s="24"/>
      <c r="Y305" s="24">
        <v>210</v>
      </c>
      <c r="AB305" s="131"/>
      <c r="AC305" s="131"/>
      <c r="AD305" s="6" t="s">
        <v>39</v>
      </c>
      <c r="AE305" s="28">
        <f t="shared" si="70"/>
        <v>210</v>
      </c>
      <c r="AF305" s="28">
        <f t="shared" si="71"/>
        <v>0</v>
      </c>
      <c r="AG305" s="28">
        <f t="shared" si="72"/>
        <v>0</v>
      </c>
      <c r="AH305" s="28">
        <f t="shared" si="73"/>
        <v>0</v>
      </c>
      <c r="AI305" s="28">
        <f t="shared" si="74"/>
        <v>0</v>
      </c>
      <c r="AJ305" s="28">
        <f t="shared" si="75"/>
        <v>0</v>
      </c>
      <c r="AK305" s="28">
        <f t="shared" si="76"/>
        <v>210</v>
      </c>
    </row>
    <row r="306" spans="1:37">
      <c r="A306" s="131"/>
      <c r="B306" s="131" t="s">
        <v>41</v>
      </c>
      <c r="C306" s="6" t="s">
        <v>42</v>
      </c>
      <c r="D306" s="24"/>
      <c r="E306" s="24">
        <v>8</v>
      </c>
      <c r="F306" s="24">
        <v>8</v>
      </c>
      <c r="G306" s="24">
        <v>12</v>
      </c>
      <c r="H306" s="24">
        <v>8</v>
      </c>
      <c r="I306" s="24"/>
      <c r="J306" s="24">
        <v>2</v>
      </c>
      <c r="K306" s="24">
        <v>2</v>
      </c>
      <c r="L306" s="24"/>
      <c r="M306" s="24"/>
      <c r="N306" s="24"/>
      <c r="O306" s="24"/>
      <c r="P306" s="24"/>
      <c r="Q306" s="24"/>
      <c r="R306" s="24"/>
      <c r="S306" s="24"/>
      <c r="T306" s="24"/>
      <c r="U306" s="24"/>
      <c r="V306" s="24"/>
      <c r="W306" s="24"/>
      <c r="X306" s="24"/>
      <c r="Y306" s="24">
        <v>40</v>
      </c>
      <c r="AB306" s="131"/>
      <c r="AC306" s="131" t="s">
        <v>41</v>
      </c>
      <c r="AD306" s="6" t="s">
        <v>42</v>
      </c>
      <c r="AE306" s="28">
        <f t="shared" si="70"/>
        <v>36</v>
      </c>
      <c r="AF306" s="28">
        <f t="shared" si="71"/>
        <v>2</v>
      </c>
      <c r="AG306" s="28">
        <f t="shared" si="72"/>
        <v>2</v>
      </c>
      <c r="AH306" s="28">
        <f t="shared" si="73"/>
        <v>0</v>
      </c>
      <c r="AI306" s="28">
        <f t="shared" si="74"/>
        <v>0</v>
      </c>
      <c r="AJ306" s="28">
        <f t="shared" si="75"/>
        <v>0</v>
      </c>
      <c r="AK306" s="28">
        <f t="shared" si="76"/>
        <v>40</v>
      </c>
    </row>
    <row r="307" spans="1:37">
      <c r="A307" s="131"/>
      <c r="B307" s="131"/>
      <c r="C307" s="6" t="s">
        <v>43</v>
      </c>
      <c r="D307" s="24"/>
      <c r="E307" s="24">
        <v>6</v>
      </c>
      <c r="F307" s="24">
        <v>6</v>
      </c>
      <c r="G307" s="24">
        <v>24</v>
      </c>
      <c r="H307" s="24">
        <v>52</v>
      </c>
      <c r="I307" s="24"/>
      <c r="J307" s="24">
        <v>8</v>
      </c>
      <c r="K307" s="24">
        <v>7</v>
      </c>
      <c r="L307" s="24"/>
      <c r="M307" s="24"/>
      <c r="N307" s="24">
        <v>1</v>
      </c>
      <c r="O307" s="24">
        <v>1</v>
      </c>
      <c r="P307" s="24"/>
      <c r="Q307" s="24"/>
      <c r="R307" s="24"/>
      <c r="S307" s="24">
        <v>2</v>
      </c>
      <c r="T307" s="24"/>
      <c r="U307" s="24"/>
      <c r="V307" s="24"/>
      <c r="W307" s="24"/>
      <c r="X307" s="24"/>
      <c r="Y307" s="24">
        <v>107</v>
      </c>
      <c r="AB307" s="131"/>
      <c r="AC307" s="131"/>
      <c r="AD307" s="6" t="s">
        <v>43</v>
      </c>
      <c r="AE307" s="28">
        <f t="shared" si="70"/>
        <v>88</v>
      </c>
      <c r="AF307" s="28">
        <f t="shared" si="71"/>
        <v>8</v>
      </c>
      <c r="AG307" s="28">
        <f t="shared" si="72"/>
        <v>7</v>
      </c>
      <c r="AH307" s="28">
        <f t="shared" si="73"/>
        <v>2</v>
      </c>
      <c r="AI307" s="28">
        <f t="shared" si="74"/>
        <v>2</v>
      </c>
      <c r="AJ307" s="28">
        <f t="shared" si="75"/>
        <v>0</v>
      </c>
      <c r="AK307" s="28">
        <f t="shared" si="76"/>
        <v>107</v>
      </c>
    </row>
    <row r="308" spans="1:37">
      <c r="A308" s="131"/>
      <c r="B308" s="131" t="s">
        <v>44</v>
      </c>
      <c r="C308" s="6" t="s">
        <v>45</v>
      </c>
      <c r="D308" s="24"/>
      <c r="E308" s="24">
        <v>1</v>
      </c>
      <c r="F308" s="24">
        <v>3</v>
      </c>
      <c r="G308" s="24">
        <v>4</v>
      </c>
      <c r="H308" s="24">
        <v>8</v>
      </c>
      <c r="I308" s="24"/>
      <c r="J308" s="24">
        <v>1</v>
      </c>
      <c r="K308" s="24">
        <v>1</v>
      </c>
      <c r="L308" s="24"/>
      <c r="M308" s="24"/>
      <c r="N308" s="24"/>
      <c r="O308" s="24"/>
      <c r="P308" s="24"/>
      <c r="Q308" s="24"/>
      <c r="R308" s="24"/>
      <c r="S308" s="24"/>
      <c r="T308" s="24"/>
      <c r="U308" s="24"/>
      <c r="V308" s="24"/>
      <c r="W308" s="24"/>
      <c r="X308" s="24"/>
      <c r="Y308" s="24">
        <v>18</v>
      </c>
      <c r="AB308" s="131"/>
      <c r="AC308" s="131" t="s">
        <v>44</v>
      </c>
      <c r="AD308" s="6" t="s">
        <v>45</v>
      </c>
      <c r="AE308" s="28">
        <f t="shared" si="70"/>
        <v>16</v>
      </c>
      <c r="AF308" s="28">
        <f t="shared" si="71"/>
        <v>1</v>
      </c>
      <c r="AG308" s="28">
        <f t="shared" si="72"/>
        <v>1</v>
      </c>
      <c r="AH308" s="28">
        <f t="shared" si="73"/>
        <v>0</v>
      </c>
      <c r="AI308" s="28">
        <f t="shared" si="74"/>
        <v>0</v>
      </c>
      <c r="AJ308" s="28">
        <f t="shared" si="75"/>
        <v>0</v>
      </c>
      <c r="AK308" s="28">
        <f t="shared" si="76"/>
        <v>18</v>
      </c>
    </row>
    <row r="309" spans="1:37">
      <c r="A309" s="131"/>
      <c r="B309" s="131"/>
      <c r="C309" s="6" t="s">
        <v>46</v>
      </c>
      <c r="D309" s="24"/>
      <c r="E309" s="24"/>
      <c r="F309" s="24"/>
      <c r="G309" s="24">
        <v>9</v>
      </c>
      <c r="H309" s="24">
        <v>6</v>
      </c>
      <c r="I309" s="24"/>
      <c r="J309" s="24">
        <v>4</v>
      </c>
      <c r="K309" s="24">
        <v>4</v>
      </c>
      <c r="L309" s="24"/>
      <c r="M309" s="24"/>
      <c r="N309" s="24"/>
      <c r="O309" s="24"/>
      <c r="P309" s="24"/>
      <c r="Q309" s="24"/>
      <c r="R309" s="24"/>
      <c r="S309" s="24">
        <v>1</v>
      </c>
      <c r="T309" s="24"/>
      <c r="U309" s="24">
        <v>1</v>
      </c>
      <c r="V309" s="24">
        <v>1</v>
      </c>
      <c r="W309" s="24"/>
      <c r="X309" s="24"/>
      <c r="Y309" s="24">
        <v>26</v>
      </c>
      <c r="AB309" s="131"/>
      <c r="AC309" s="131"/>
      <c r="AD309" s="6" t="s">
        <v>46</v>
      </c>
      <c r="AE309" s="28">
        <f t="shared" si="70"/>
        <v>15</v>
      </c>
      <c r="AF309" s="28">
        <f t="shared" si="71"/>
        <v>4</v>
      </c>
      <c r="AG309" s="28">
        <f t="shared" si="72"/>
        <v>4</v>
      </c>
      <c r="AH309" s="28">
        <f t="shared" si="73"/>
        <v>1</v>
      </c>
      <c r="AI309" s="28">
        <f t="shared" si="74"/>
        <v>2</v>
      </c>
      <c r="AJ309" s="28">
        <f t="shared" si="75"/>
        <v>0</v>
      </c>
      <c r="AK309" s="28">
        <f t="shared" si="76"/>
        <v>26</v>
      </c>
    </row>
    <row r="310" spans="1:37">
      <c r="A310" s="131"/>
      <c r="B310" s="14" t="s">
        <v>99</v>
      </c>
      <c r="C310" s="14"/>
      <c r="D310" s="15">
        <v>2</v>
      </c>
      <c r="E310" s="15">
        <v>188</v>
      </c>
      <c r="F310" s="15">
        <v>74</v>
      </c>
      <c r="G310" s="15">
        <v>938</v>
      </c>
      <c r="H310" s="15">
        <v>827</v>
      </c>
      <c r="I310" s="15"/>
      <c r="J310" s="15">
        <v>387</v>
      </c>
      <c r="K310" s="15">
        <v>368</v>
      </c>
      <c r="L310" s="15">
        <v>1</v>
      </c>
      <c r="M310" s="15">
        <v>1</v>
      </c>
      <c r="N310" s="15">
        <v>38</v>
      </c>
      <c r="O310" s="15">
        <v>72</v>
      </c>
      <c r="P310" s="15">
        <v>3</v>
      </c>
      <c r="Q310" s="15">
        <v>2</v>
      </c>
      <c r="R310" s="15">
        <v>4</v>
      </c>
      <c r="S310" s="15">
        <v>355</v>
      </c>
      <c r="T310" s="15"/>
      <c r="U310" s="15">
        <v>27</v>
      </c>
      <c r="V310" s="15">
        <v>95</v>
      </c>
      <c r="W310" s="15">
        <v>1</v>
      </c>
      <c r="X310" s="15"/>
      <c r="Y310" s="15">
        <v>3383</v>
      </c>
      <c r="AB310" s="131"/>
      <c r="AC310" s="14" t="s">
        <v>99</v>
      </c>
      <c r="AD310" s="14"/>
      <c r="AE310" s="28">
        <f t="shared" si="70"/>
        <v>2031</v>
      </c>
      <c r="AF310" s="28">
        <f t="shared" si="71"/>
        <v>387</v>
      </c>
      <c r="AG310" s="28">
        <f t="shared" si="72"/>
        <v>374</v>
      </c>
      <c r="AH310" s="28">
        <f t="shared" si="73"/>
        <v>358</v>
      </c>
      <c r="AI310" s="28">
        <f t="shared" si="74"/>
        <v>233</v>
      </c>
      <c r="AJ310" s="28">
        <f t="shared" si="75"/>
        <v>0</v>
      </c>
      <c r="AK310" s="28">
        <f t="shared" si="76"/>
        <v>3383</v>
      </c>
    </row>
    <row r="311" spans="1:37">
      <c r="A311" s="131" t="s">
        <v>100</v>
      </c>
      <c r="B311" s="131" t="s">
        <v>4</v>
      </c>
      <c r="C311" s="6" t="s">
        <v>12</v>
      </c>
      <c r="D311" s="24">
        <v>2</v>
      </c>
      <c r="E311" s="24">
        <v>2</v>
      </c>
      <c r="F311" s="24"/>
      <c r="G311" s="24">
        <v>4</v>
      </c>
      <c r="H311" s="24">
        <v>4</v>
      </c>
      <c r="I311" s="24"/>
      <c r="J311" s="24">
        <v>1</v>
      </c>
      <c r="K311" s="24"/>
      <c r="L311" s="24"/>
      <c r="M311" s="24"/>
      <c r="N311" s="24"/>
      <c r="O311" s="24"/>
      <c r="P311" s="24"/>
      <c r="Q311" s="24"/>
      <c r="R311" s="24"/>
      <c r="S311" s="24"/>
      <c r="T311" s="24"/>
      <c r="U311" s="24"/>
      <c r="V311" s="24">
        <v>1</v>
      </c>
      <c r="W311" s="24"/>
      <c r="X311" s="24"/>
      <c r="Y311" s="24">
        <v>14</v>
      </c>
      <c r="AB311" s="131" t="s">
        <v>100</v>
      </c>
      <c r="AC311" s="131" t="s">
        <v>4</v>
      </c>
      <c r="AD311" s="6" t="s">
        <v>12</v>
      </c>
      <c r="AE311" s="28">
        <f t="shared" si="70"/>
        <v>12</v>
      </c>
      <c r="AF311" s="28">
        <f t="shared" si="71"/>
        <v>1</v>
      </c>
      <c r="AG311" s="28">
        <f t="shared" si="72"/>
        <v>0</v>
      </c>
      <c r="AH311" s="28">
        <f t="shared" si="73"/>
        <v>0</v>
      </c>
      <c r="AI311" s="28">
        <f t="shared" si="74"/>
        <v>1</v>
      </c>
      <c r="AJ311" s="28">
        <f t="shared" si="75"/>
        <v>0</v>
      </c>
      <c r="AK311" s="28">
        <f t="shared" si="76"/>
        <v>14</v>
      </c>
    </row>
    <row r="312" spans="1:37">
      <c r="A312" s="131"/>
      <c r="B312" s="131"/>
      <c r="C312" s="6" t="s">
        <v>13</v>
      </c>
      <c r="D312" s="24"/>
      <c r="E312" s="24"/>
      <c r="F312" s="24"/>
      <c r="G312" s="24">
        <v>21</v>
      </c>
      <c r="H312" s="24"/>
      <c r="I312" s="24"/>
      <c r="J312" s="24">
        <v>4</v>
      </c>
      <c r="K312" s="24">
        <v>25</v>
      </c>
      <c r="L312" s="24"/>
      <c r="M312" s="24"/>
      <c r="N312" s="24"/>
      <c r="O312" s="24"/>
      <c r="P312" s="24"/>
      <c r="Q312" s="24"/>
      <c r="R312" s="24"/>
      <c r="S312" s="24"/>
      <c r="T312" s="24"/>
      <c r="U312" s="24"/>
      <c r="V312" s="24"/>
      <c r="W312" s="24"/>
      <c r="X312" s="24"/>
      <c r="Y312" s="24">
        <v>50</v>
      </c>
      <c r="AB312" s="131"/>
      <c r="AC312" s="131"/>
      <c r="AD312" s="6" t="s">
        <v>13</v>
      </c>
      <c r="AE312" s="28">
        <f t="shared" si="70"/>
        <v>21</v>
      </c>
      <c r="AF312" s="28">
        <f t="shared" si="71"/>
        <v>4</v>
      </c>
      <c r="AG312" s="28">
        <f t="shared" si="72"/>
        <v>25</v>
      </c>
      <c r="AH312" s="28">
        <f t="shared" si="73"/>
        <v>0</v>
      </c>
      <c r="AI312" s="28">
        <f t="shared" si="74"/>
        <v>0</v>
      </c>
      <c r="AJ312" s="28">
        <f t="shared" si="75"/>
        <v>0</v>
      </c>
      <c r="AK312" s="28">
        <f t="shared" si="76"/>
        <v>50</v>
      </c>
    </row>
    <row r="313" spans="1:37">
      <c r="A313" s="131"/>
      <c r="B313" s="131"/>
      <c r="C313" s="6" t="s">
        <v>15</v>
      </c>
      <c r="D313" s="24"/>
      <c r="E313" s="24">
        <v>23</v>
      </c>
      <c r="F313" s="24">
        <v>6</v>
      </c>
      <c r="G313" s="24">
        <v>102</v>
      </c>
      <c r="H313" s="24">
        <v>78</v>
      </c>
      <c r="I313" s="24"/>
      <c r="J313" s="24">
        <v>48</v>
      </c>
      <c r="K313" s="24">
        <v>65</v>
      </c>
      <c r="L313" s="24"/>
      <c r="M313" s="24"/>
      <c r="N313" s="24">
        <v>1</v>
      </c>
      <c r="O313" s="24">
        <v>7</v>
      </c>
      <c r="P313" s="24"/>
      <c r="Q313" s="24"/>
      <c r="R313" s="24"/>
      <c r="S313" s="24">
        <v>54</v>
      </c>
      <c r="T313" s="24"/>
      <c r="U313" s="24">
        <v>5</v>
      </c>
      <c r="V313" s="24">
        <v>12</v>
      </c>
      <c r="W313" s="24"/>
      <c r="X313" s="24"/>
      <c r="Y313" s="24">
        <v>401</v>
      </c>
      <c r="AB313" s="131"/>
      <c r="AC313" s="131"/>
      <c r="AD313" s="6" t="s">
        <v>15</v>
      </c>
      <c r="AE313" s="28">
        <f t="shared" si="70"/>
        <v>209</v>
      </c>
      <c r="AF313" s="28">
        <f t="shared" si="71"/>
        <v>48</v>
      </c>
      <c r="AG313" s="28">
        <f t="shared" si="72"/>
        <v>65</v>
      </c>
      <c r="AH313" s="28">
        <f t="shared" si="73"/>
        <v>54</v>
      </c>
      <c r="AI313" s="28">
        <f t="shared" si="74"/>
        <v>25</v>
      </c>
      <c r="AJ313" s="28">
        <f t="shared" si="75"/>
        <v>0</v>
      </c>
      <c r="AK313" s="28">
        <f t="shared" si="76"/>
        <v>401</v>
      </c>
    </row>
    <row r="314" spans="1:37">
      <c r="A314" s="131"/>
      <c r="B314" s="131"/>
      <c r="C314" s="6" t="s">
        <v>16</v>
      </c>
      <c r="D314" s="24"/>
      <c r="E314" s="24"/>
      <c r="F314" s="24"/>
      <c r="G314" s="24">
        <v>4</v>
      </c>
      <c r="H314" s="24">
        <v>3</v>
      </c>
      <c r="I314" s="24"/>
      <c r="J314" s="24">
        <v>2</v>
      </c>
      <c r="K314" s="24">
        <v>3</v>
      </c>
      <c r="L314" s="24"/>
      <c r="M314" s="24"/>
      <c r="N314" s="24"/>
      <c r="O314" s="24"/>
      <c r="P314" s="24"/>
      <c r="Q314" s="24"/>
      <c r="R314" s="24"/>
      <c r="S314" s="24">
        <v>2</v>
      </c>
      <c r="T314" s="24"/>
      <c r="U314" s="24"/>
      <c r="V314" s="24"/>
      <c r="W314" s="24"/>
      <c r="X314" s="24"/>
      <c r="Y314" s="24">
        <v>14</v>
      </c>
      <c r="AB314" s="131"/>
      <c r="AC314" s="131"/>
      <c r="AD314" s="6" t="s">
        <v>16</v>
      </c>
      <c r="AE314" s="28">
        <f t="shared" si="70"/>
        <v>7</v>
      </c>
      <c r="AF314" s="28">
        <f t="shared" si="71"/>
        <v>2</v>
      </c>
      <c r="AG314" s="28">
        <f t="shared" si="72"/>
        <v>3</v>
      </c>
      <c r="AH314" s="28">
        <f t="shared" si="73"/>
        <v>2</v>
      </c>
      <c r="AI314" s="28">
        <f t="shared" si="74"/>
        <v>0</v>
      </c>
      <c r="AJ314" s="28">
        <f t="shared" si="75"/>
        <v>0</v>
      </c>
      <c r="AK314" s="28">
        <f t="shared" si="76"/>
        <v>14</v>
      </c>
    </row>
    <row r="315" spans="1:37">
      <c r="A315" s="131"/>
      <c r="B315" s="131"/>
      <c r="C315" s="6" t="s">
        <v>22</v>
      </c>
      <c r="D315" s="24"/>
      <c r="E315" s="24"/>
      <c r="F315" s="24"/>
      <c r="G315" s="24">
        <v>1</v>
      </c>
      <c r="H315" s="24">
        <v>3</v>
      </c>
      <c r="I315" s="24"/>
      <c r="J315" s="24">
        <v>1</v>
      </c>
      <c r="K315" s="24"/>
      <c r="L315" s="24"/>
      <c r="M315" s="24"/>
      <c r="N315" s="24"/>
      <c r="O315" s="24"/>
      <c r="P315" s="24"/>
      <c r="Q315" s="24"/>
      <c r="R315" s="24"/>
      <c r="S315" s="24">
        <v>3</v>
      </c>
      <c r="T315" s="24"/>
      <c r="U315" s="24"/>
      <c r="V315" s="24"/>
      <c r="W315" s="24"/>
      <c r="X315" s="24"/>
      <c r="Y315" s="24">
        <v>8</v>
      </c>
      <c r="AB315" s="131"/>
      <c r="AC315" s="131"/>
      <c r="AD315" s="6" t="s">
        <v>22</v>
      </c>
      <c r="AE315" s="28">
        <f t="shared" si="70"/>
        <v>4</v>
      </c>
      <c r="AF315" s="28">
        <f t="shared" si="71"/>
        <v>1</v>
      </c>
      <c r="AG315" s="28">
        <f t="shared" si="72"/>
        <v>0</v>
      </c>
      <c r="AH315" s="28">
        <f t="shared" si="73"/>
        <v>3</v>
      </c>
      <c r="AI315" s="28">
        <f t="shared" si="74"/>
        <v>0</v>
      </c>
      <c r="AJ315" s="28">
        <f t="shared" si="75"/>
        <v>0</v>
      </c>
      <c r="AK315" s="28">
        <f t="shared" si="76"/>
        <v>8</v>
      </c>
    </row>
    <row r="316" spans="1:37">
      <c r="A316" s="131"/>
      <c r="B316" s="131"/>
      <c r="C316" s="6" t="s">
        <v>23</v>
      </c>
      <c r="D316" s="24"/>
      <c r="E316" s="24"/>
      <c r="F316" s="24"/>
      <c r="G316" s="24">
        <v>14</v>
      </c>
      <c r="H316" s="24">
        <v>4</v>
      </c>
      <c r="I316" s="24"/>
      <c r="J316" s="24">
        <v>8</v>
      </c>
      <c r="K316" s="24">
        <v>2</v>
      </c>
      <c r="L316" s="24"/>
      <c r="M316" s="24"/>
      <c r="N316" s="24"/>
      <c r="O316" s="24"/>
      <c r="P316" s="24"/>
      <c r="Q316" s="24"/>
      <c r="R316" s="24"/>
      <c r="S316" s="24"/>
      <c r="T316" s="24"/>
      <c r="U316" s="24"/>
      <c r="V316" s="24"/>
      <c r="W316" s="24"/>
      <c r="X316" s="24"/>
      <c r="Y316" s="24">
        <v>28</v>
      </c>
      <c r="AB316" s="131"/>
      <c r="AC316" s="131"/>
      <c r="AD316" s="6" t="s">
        <v>23</v>
      </c>
      <c r="AE316" s="28">
        <f t="shared" si="70"/>
        <v>18</v>
      </c>
      <c r="AF316" s="28">
        <f t="shared" si="71"/>
        <v>8</v>
      </c>
      <c r="AG316" s="28">
        <f t="shared" si="72"/>
        <v>2</v>
      </c>
      <c r="AH316" s="28">
        <f t="shared" si="73"/>
        <v>0</v>
      </c>
      <c r="AI316" s="28">
        <f t="shared" si="74"/>
        <v>0</v>
      </c>
      <c r="AJ316" s="28">
        <f t="shared" si="75"/>
        <v>0</v>
      </c>
      <c r="AK316" s="28">
        <f t="shared" si="76"/>
        <v>28</v>
      </c>
    </row>
    <row r="317" spans="1:37">
      <c r="A317" s="131"/>
      <c r="B317" s="131" t="s">
        <v>24</v>
      </c>
      <c r="C317" s="6" t="s">
        <v>25</v>
      </c>
      <c r="D317" s="24"/>
      <c r="E317" s="24"/>
      <c r="F317" s="24"/>
      <c r="G317" s="24">
        <v>14</v>
      </c>
      <c r="H317" s="24">
        <v>18</v>
      </c>
      <c r="I317" s="24"/>
      <c r="J317" s="24">
        <v>8</v>
      </c>
      <c r="K317" s="24">
        <v>10</v>
      </c>
      <c r="L317" s="24"/>
      <c r="M317" s="24"/>
      <c r="N317" s="24"/>
      <c r="O317" s="24"/>
      <c r="P317" s="24"/>
      <c r="Q317" s="24"/>
      <c r="R317" s="24"/>
      <c r="S317" s="24">
        <v>8</v>
      </c>
      <c r="T317" s="24"/>
      <c r="U317" s="24"/>
      <c r="V317" s="24">
        <v>2</v>
      </c>
      <c r="W317" s="24"/>
      <c r="X317" s="24"/>
      <c r="Y317" s="24">
        <v>60</v>
      </c>
      <c r="AB317" s="131"/>
      <c r="AC317" s="131" t="s">
        <v>24</v>
      </c>
      <c r="AD317" s="6" t="s">
        <v>25</v>
      </c>
      <c r="AE317" s="28">
        <f t="shared" si="70"/>
        <v>32</v>
      </c>
      <c r="AF317" s="28">
        <f t="shared" si="71"/>
        <v>8</v>
      </c>
      <c r="AG317" s="28">
        <f t="shared" si="72"/>
        <v>10</v>
      </c>
      <c r="AH317" s="28">
        <f t="shared" si="73"/>
        <v>8</v>
      </c>
      <c r="AI317" s="28">
        <f t="shared" si="74"/>
        <v>2</v>
      </c>
      <c r="AJ317" s="28">
        <f t="shared" si="75"/>
        <v>0</v>
      </c>
      <c r="AK317" s="28">
        <f t="shared" si="76"/>
        <v>60</v>
      </c>
    </row>
    <row r="318" spans="1:37">
      <c r="A318" s="131"/>
      <c r="B318" s="131"/>
      <c r="C318" s="6" t="s">
        <v>27</v>
      </c>
      <c r="D318" s="24"/>
      <c r="E318" s="24"/>
      <c r="F318" s="24"/>
      <c r="G318" s="24"/>
      <c r="H318" s="24">
        <v>1</v>
      </c>
      <c r="I318" s="24"/>
      <c r="J318" s="24"/>
      <c r="K318" s="24"/>
      <c r="L318" s="24"/>
      <c r="M318" s="24"/>
      <c r="N318" s="24"/>
      <c r="O318" s="24"/>
      <c r="P318" s="24"/>
      <c r="Q318" s="24"/>
      <c r="R318" s="24"/>
      <c r="S318" s="24"/>
      <c r="T318" s="24"/>
      <c r="U318" s="24"/>
      <c r="V318" s="24"/>
      <c r="W318" s="24"/>
      <c r="X318" s="24"/>
      <c r="Y318" s="24">
        <v>1</v>
      </c>
      <c r="AB318" s="131"/>
      <c r="AC318" s="131"/>
      <c r="AD318" s="6" t="s">
        <v>27</v>
      </c>
      <c r="AE318" s="28">
        <f t="shared" si="70"/>
        <v>1</v>
      </c>
      <c r="AF318" s="28">
        <f t="shared" si="71"/>
        <v>0</v>
      </c>
      <c r="AG318" s="28">
        <f t="shared" si="72"/>
        <v>0</v>
      </c>
      <c r="AH318" s="28">
        <f t="shared" si="73"/>
        <v>0</v>
      </c>
      <c r="AI318" s="28">
        <f t="shared" si="74"/>
        <v>0</v>
      </c>
      <c r="AJ318" s="28">
        <f t="shared" si="75"/>
        <v>0</v>
      </c>
      <c r="AK318" s="28">
        <f t="shared" si="76"/>
        <v>1</v>
      </c>
    </row>
    <row r="319" spans="1:37">
      <c r="A319" s="131"/>
      <c r="B319" s="131" t="s">
        <v>31</v>
      </c>
      <c r="C319" s="6" t="s">
        <v>39</v>
      </c>
      <c r="D319" s="24"/>
      <c r="E319" s="24">
        <v>2</v>
      </c>
      <c r="F319" s="24"/>
      <c r="G319" s="24">
        <v>1</v>
      </c>
      <c r="H319" s="24">
        <v>9</v>
      </c>
      <c r="I319" s="24"/>
      <c r="J319" s="24"/>
      <c r="K319" s="24"/>
      <c r="L319" s="24"/>
      <c r="M319" s="24"/>
      <c r="N319" s="24"/>
      <c r="O319" s="24"/>
      <c r="P319" s="24"/>
      <c r="Q319" s="24"/>
      <c r="R319" s="24"/>
      <c r="S319" s="24"/>
      <c r="T319" s="24"/>
      <c r="U319" s="24"/>
      <c r="V319" s="24"/>
      <c r="W319" s="24"/>
      <c r="X319" s="24"/>
      <c r="Y319" s="24">
        <v>12</v>
      </c>
      <c r="AB319" s="131"/>
      <c r="AC319" s="131" t="s">
        <v>31</v>
      </c>
      <c r="AD319" s="6" t="s">
        <v>39</v>
      </c>
      <c r="AE319" s="28">
        <f t="shared" si="70"/>
        <v>12</v>
      </c>
      <c r="AF319" s="28">
        <f t="shared" si="71"/>
        <v>0</v>
      </c>
      <c r="AG319" s="28">
        <f t="shared" si="72"/>
        <v>0</v>
      </c>
      <c r="AH319" s="28">
        <f t="shared" si="73"/>
        <v>0</v>
      </c>
      <c r="AI319" s="28">
        <f t="shared" si="74"/>
        <v>0</v>
      </c>
      <c r="AJ319" s="28">
        <f t="shared" si="75"/>
        <v>0</v>
      </c>
      <c r="AK319" s="28">
        <f t="shared" si="76"/>
        <v>12</v>
      </c>
    </row>
    <row r="320" spans="1:37">
      <c r="A320" s="131"/>
      <c r="B320" s="131"/>
      <c r="C320" s="6" t="s">
        <v>40</v>
      </c>
      <c r="D320" s="24"/>
      <c r="E320" s="24">
        <v>3</v>
      </c>
      <c r="F320" s="24">
        <v>3</v>
      </c>
      <c r="G320" s="24"/>
      <c r="H320" s="24">
        <v>30</v>
      </c>
      <c r="I320" s="24"/>
      <c r="J320" s="24"/>
      <c r="K320" s="24"/>
      <c r="L320" s="24"/>
      <c r="M320" s="24"/>
      <c r="N320" s="24"/>
      <c r="O320" s="24"/>
      <c r="P320" s="24"/>
      <c r="Q320" s="24"/>
      <c r="R320" s="24"/>
      <c r="S320" s="24"/>
      <c r="T320" s="24"/>
      <c r="U320" s="24"/>
      <c r="V320" s="24"/>
      <c r="W320" s="24"/>
      <c r="X320" s="24"/>
      <c r="Y320" s="24">
        <v>36</v>
      </c>
      <c r="AB320" s="131"/>
      <c r="AC320" s="131"/>
      <c r="AD320" s="6" t="s">
        <v>40</v>
      </c>
      <c r="AE320" s="28">
        <f t="shared" si="70"/>
        <v>36</v>
      </c>
      <c r="AF320" s="28">
        <f t="shared" si="71"/>
        <v>0</v>
      </c>
      <c r="AG320" s="28">
        <f t="shared" si="72"/>
        <v>0</v>
      </c>
      <c r="AH320" s="28">
        <f t="shared" si="73"/>
        <v>0</v>
      </c>
      <c r="AI320" s="28">
        <f t="shared" si="74"/>
        <v>0</v>
      </c>
      <c r="AJ320" s="28">
        <f t="shared" si="75"/>
        <v>0</v>
      </c>
      <c r="AK320" s="28">
        <f t="shared" si="76"/>
        <v>36</v>
      </c>
    </row>
    <row r="321" spans="1:37">
      <c r="A321" s="131"/>
      <c r="B321" s="131" t="s">
        <v>41</v>
      </c>
      <c r="C321" s="6" t="s">
        <v>42</v>
      </c>
      <c r="D321" s="24"/>
      <c r="E321" s="24">
        <v>4</v>
      </c>
      <c r="F321" s="24">
        <v>4</v>
      </c>
      <c r="G321" s="24">
        <v>6</v>
      </c>
      <c r="H321" s="24">
        <v>2</v>
      </c>
      <c r="I321" s="24"/>
      <c r="J321" s="24"/>
      <c r="K321" s="24"/>
      <c r="L321" s="24"/>
      <c r="M321" s="24"/>
      <c r="N321" s="24"/>
      <c r="O321" s="24"/>
      <c r="P321" s="24"/>
      <c r="Q321" s="24"/>
      <c r="R321" s="24"/>
      <c r="S321" s="24">
        <v>2</v>
      </c>
      <c r="T321" s="24"/>
      <c r="U321" s="24"/>
      <c r="V321" s="24"/>
      <c r="W321" s="24"/>
      <c r="X321" s="24"/>
      <c r="Y321" s="24">
        <v>18</v>
      </c>
      <c r="AB321" s="131"/>
      <c r="AC321" s="131" t="s">
        <v>41</v>
      </c>
      <c r="AD321" s="6" t="s">
        <v>42</v>
      </c>
      <c r="AE321" s="28">
        <f t="shared" si="70"/>
        <v>16</v>
      </c>
      <c r="AF321" s="28">
        <f t="shared" si="71"/>
        <v>0</v>
      </c>
      <c r="AG321" s="28">
        <f t="shared" si="72"/>
        <v>0</v>
      </c>
      <c r="AH321" s="28">
        <f t="shared" si="73"/>
        <v>2</v>
      </c>
      <c r="AI321" s="28">
        <f t="shared" si="74"/>
        <v>0</v>
      </c>
      <c r="AJ321" s="28">
        <f t="shared" si="75"/>
        <v>0</v>
      </c>
      <c r="AK321" s="28">
        <f t="shared" si="76"/>
        <v>18</v>
      </c>
    </row>
    <row r="322" spans="1:37">
      <c r="A322" s="131"/>
      <c r="B322" s="131"/>
      <c r="C322" s="6" t="s">
        <v>43</v>
      </c>
      <c r="D322" s="24"/>
      <c r="E322" s="24"/>
      <c r="F322" s="24"/>
      <c r="G322" s="24">
        <v>5</v>
      </c>
      <c r="H322" s="24"/>
      <c r="I322" s="24"/>
      <c r="J322" s="24">
        <v>3</v>
      </c>
      <c r="K322" s="24">
        <v>6</v>
      </c>
      <c r="L322" s="24"/>
      <c r="M322" s="24"/>
      <c r="N322" s="24"/>
      <c r="O322" s="24">
        <v>1</v>
      </c>
      <c r="P322" s="24"/>
      <c r="Q322" s="24"/>
      <c r="R322" s="24"/>
      <c r="S322" s="24">
        <v>4</v>
      </c>
      <c r="T322" s="24"/>
      <c r="U322" s="24"/>
      <c r="V322" s="24"/>
      <c r="W322" s="24"/>
      <c r="X322" s="24"/>
      <c r="Y322" s="24">
        <v>19</v>
      </c>
      <c r="AB322" s="131"/>
      <c r="AC322" s="131"/>
      <c r="AD322" s="6" t="s">
        <v>43</v>
      </c>
      <c r="AE322" s="28">
        <f t="shared" si="70"/>
        <v>5</v>
      </c>
      <c r="AF322" s="28">
        <f t="shared" si="71"/>
        <v>3</v>
      </c>
      <c r="AG322" s="28">
        <f t="shared" si="72"/>
        <v>6</v>
      </c>
      <c r="AH322" s="28">
        <f t="shared" si="73"/>
        <v>4</v>
      </c>
      <c r="AI322" s="28">
        <f t="shared" si="74"/>
        <v>1</v>
      </c>
      <c r="AJ322" s="28">
        <f t="shared" si="75"/>
        <v>0</v>
      </c>
      <c r="AK322" s="28">
        <f t="shared" si="76"/>
        <v>19</v>
      </c>
    </row>
    <row r="323" spans="1:37">
      <c r="A323" s="131"/>
      <c r="B323" s="14" t="s">
        <v>101</v>
      </c>
      <c r="C323" s="14"/>
      <c r="D323" s="15">
        <v>2</v>
      </c>
      <c r="E323" s="15">
        <v>34</v>
      </c>
      <c r="F323" s="15">
        <v>13</v>
      </c>
      <c r="G323" s="15">
        <v>172</v>
      </c>
      <c r="H323" s="15">
        <v>152</v>
      </c>
      <c r="I323" s="15"/>
      <c r="J323" s="15">
        <v>75</v>
      </c>
      <c r="K323" s="15">
        <v>111</v>
      </c>
      <c r="L323" s="15"/>
      <c r="M323" s="15"/>
      <c r="N323" s="15">
        <v>1</v>
      </c>
      <c r="O323" s="15">
        <v>8</v>
      </c>
      <c r="P323" s="15"/>
      <c r="Q323" s="15"/>
      <c r="R323" s="15"/>
      <c r="S323" s="15">
        <v>73</v>
      </c>
      <c r="T323" s="15"/>
      <c r="U323" s="15">
        <v>5</v>
      </c>
      <c r="V323" s="15">
        <v>15</v>
      </c>
      <c r="W323" s="15"/>
      <c r="X323" s="15"/>
      <c r="Y323" s="15">
        <v>661</v>
      </c>
      <c r="AB323" s="131"/>
      <c r="AC323" s="14" t="s">
        <v>101</v>
      </c>
      <c r="AD323" s="14"/>
      <c r="AE323" s="28">
        <f t="shared" si="70"/>
        <v>373</v>
      </c>
      <c r="AF323" s="28">
        <f t="shared" si="71"/>
        <v>75</v>
      </c>
      <c r="AG323" s="28">
        <f t="shared" si="72"/>
        <v>111</v>
      </c>
      <c r="AH323" s="28">
        <f t="shared" si="73"/>
        <v>73</v>
      </c>
      <c r="AI323" s="28">
        <f t="shared" si="74"/>
        <v>29</v>
      </c>
      <c r="AJ323" s="28">
        <f t="shared" si="75"/>
        <v>0</v>
      </c>
      <c r="AK323" s="28">
        <f t="shared" si="76"/>
        <v>661</v>
      </c>
    </row>
    <row r="324" spans="1:37">
      <c r="A324" s="19" t="s">
        <v>3</v>
      </c>
      <c r="B324" s="20"/>
      <c r="C324" s="20"/>
      <c r="D324" s="21">
        <v>39</v>
      </c>
      <c r="E324" s="21">
        <v>1002</v>
      </c>
      <c r="F324" s="21">
        <v>325</v>
      </c>
      <c r="G324" s="21">
        <v>10034</v>
      </c>
      <c r="H324" s="21">
        <v>9672</v>
      </c>
      <c r="I324" s="21">
        <v>7</v>
      </c>
      <c r="J324" s="21">
        <v>5982</v>
      </c>
      <c r="K324" s="21">
        <v>4116</v>
      </c>
      <c r="L324" s="21">
        <v>17</v>
      </c>
      <c r="M324" s="21">
        <v>17</v>
      </c>
      <c r="N324" s="21">
        <v>860</v>
      </c>
      <c r="O324" s="21">
        <v>1436</v>
      </c>
      <c r="P324" s="21">
        <v>39</v>
      </c>
      <c r="Q324" s="21">
        <v>39</v>
      </c>
      <c r="R324" s="21">
        <v>45</v>
      </c>
      <c r="S324" s="21">
        <v>4765</v>
      </c>
      <c r="T324" s="21">
        <v>12</v>
      </c>
      <c r="U324" s="21">
        <v>803</v>
      </c>
      <c r="V324" s="21">
        <v>2449</v>
      </c>
      <c r="W324" s="21">
        <v>80</v>
      </c>
      <c r="X324" s="21">
        <v>42</v>
      </c>
      <c r="Y324" s="21">
        <v>41781</v>
      </c>
      <c r="AB324" s="19" t="s">
        <v>3</v>
      </c>
      <c r="AC324" s="20"/>
      <c r="AD324" s="20"/>
      <c r="AE324" s="28">
        <f t="shared" si="70"/>
        <v>21111</v>
      </c>
      <c r="AF324" s="28">
        <f t="shared" si="71"/>
        <v>5982</v>
      </c>
      <c r="AG324" s="28">
        <f t="shared" si="72"/>
        <v>4195</v>
      </c>
      <c r="AH324" s="28">
        <f t="shared" si="73"/>
        <v>4811</v>
      </c>
      <c r="AI324" s="28">
        <f t="shared" si="74"/>
        <v>5640</v>
      </c>
      <c r="AJ324" s="28">
        <f t="shared" si="75"/>
        <v>42</v>
      </c>
      <c r="AK324" s="28">
        <f t="shared" si="76"/>
        <v>41781</v>
      </c>
    </row>
    <row r="327" spans="1:37">
      <c r="A327" t="s">
        <v>102</v>
      </c>
      <c r="AB327" t="s">
        <v>102</v>
      </c>
    </row>
    <row r="328" spans="1:37">
      <c r="A328" t="s">
        <v>103</v>
      </c>
      <c r="AB328" t="s">
        <v>103</v>
      </c>
    </row>
  </sheetData>
  <mergeCells count="192">
    <mergeCell ref="AB311:AB323"/>
    <mergeCell ref="AC311:AC316"/>
    <mergeCell ref="AC317:AC318"/>
    <mergeCell ref="AC319:AC320"/>
    <mergeCell ref="AC321:AC322"/>
    <mergeCell ref="AB292:AB310"/>
    <mergeCell ref="AC292:AC302"/>
    <mergeCell ref="AC304:AC305"/>
    <mergeCell ref="AC306:AC307"/>
    <mergeCell ref="AC308:AC309"/>
    <mergeCell ref="AB283:AB285"/>
    <mergeCell ref="AC283:AC284"/>
    <mergeCell ref="AB286:AB291"/>
    <mergeCell ref="AC286:AC287"/>
    <mergeCell ref="AC289:AC290"/>
    <mergeCell ref="AB262:AB275"/>
    <mergeCell ref="AC262:AC269"/>
    <mergeCell ref="AC270:AC272"/>
    <mergeCell ref="AC273:AC274"/>
    <mergeCell ref="AB276:AB282"/>
    <mergeCell ref="AC276:AC277"/>
    <mergeCell ref="AC280:AC281"/>
    <mergeCell ref="AB242:AB251"/>
    <mergeCell ref="AC242:AC245"/>
    <mergeCell ref="AC247:AC248"/>
    <mergeCell ref="AC249:AC250"/>
    <mergeCell ref="AB252:AB261"/>
    <mergeCell ref="AC252:AC259"/>
    <mergeCell ref="AB224:AB225"/>
    <mergeCell ref="AB226:AB235"/>
    <mergeCell ref="AC226:AC229"/>
    <mergeCell ref="AC230:AC232"/>
    <mergeCell ref="AB236:AB241"/>
    <mergeCell ref="AC236:AC237"/>
    <mergeCell ref="AB201:AB204"/>
    <mergeCell ref="AC201:AC203"/>
    <mergeCell ref="AB205:AB223"/>
    <mergeCell ref="AC205:AC214"/>
    <mergeCell ref="AC216:AC221"/>
    <mergeCell ref="AB187:AB192"/>
    <mergeCell ref="AC187:AC190"/>
    <mergeCell ref="AB193:AB197"/>
    <mergeCell ref="AC193:AC195"/>
    <mergeCell ref="AB198:AB200"/>
    <mergeCell ref="AB157:AB162"/>
    <mergeCell ref="AC157:AC159"/>
    <mergeCell ref="AB163:AB186"/>
    <mergeCell ref="AC163:AC176"/>
    <mergeCell ref="AC178:AC182"/>
    <mergeCell ref="AC183:AC184"/>
    <mergeCell ref="AB134:AB150"/>
    <mergeCell ref="AC134:AC142"/>
    <mergeCell ref="AC144:AC147"/>
    <mergeCell ref="AC148:AC149"/>
    <mergeCell ref="AB151:AB156"/>
    <mergeCell ref="AC151:AC153"/>
    <mergeCell ref="AC154:AC155"/>
    <mergeCell ref="AB108:AB109"/>
    <mergeCell ref="AB110:AB118"/>
    <mergeCell ref="AC110:AC113"/>
    <mergeCell ref="AC116:AC117"/>
    <mergeCell ref="AB119:AB133"/>
    <mergeCell ref="AC119:AC127"/>
    <mergeCell ref="AC129:AC130"/>
    <mergeCell ref="AC131:AC132"/>
    <mergeCell ref="AB75:AB107"/>
    <mergeCell ref="AC75:AC90"/>
    <mergeCell ref="AC91:AC92"/>
    <mergeCell ref="AC93:AC94"/>
    <mergeCell ref="AC95:AC102"/>
    <mergeCell ref="AC103:AC104"/>
    <mergeCell ref="AC105:AC106"/>
    <mergeCell ref="AB63:AB67"/>
    <mergeCell ref="AC63:AC64"/>
    <mergeCell ref="AC65:AC66"/>
    <mergeCell ref="AB68:AB74"/>
    <mergeCell ref="AC68:AC69"/>
    <mergeCell ref="AC70:AC71"/>
    <mergeCell ref="AC72:AC73"/>
    <mergeCell ref="AD47:AD48"/>
    <mergeCell ref="AB49:AB62"/>
    <mergeCell ref="AC49:AC55"/>
    <mergeCell ref="AC56:AC57"/>
    <mergeCell ref="AC58:AC60"/>
    <mergeCell ref="AC30:AC38"/>
    <mergeCell ref="AC39:AC40"/>
    <mergeCell ref="AC41:AC42"/>
    <mergeCell ref="AB47:AB48"/>
    <mergeCell ref="AC47:AC48"/>
    <mergeCell ref="AC4:AC5"/>
    <mergeCell ref="AD4:AD5"/>
    <mergeCell ref="AC6:AC24"/>
    <mergeCell ref="AC25:AC27"/>
    <mergeCell ref="AC28:AC29"/>
    <mergeCell ref="A292:A310"/>
    <mergeCell ref="B292:B302"/>
    <mergeCell ref="B304:B305"/>
    <mergeCell ref="B306:B307"/>
    <mergeCell ref="B308:B309"/>
    <mergeCell ref="A311:A323"/>
    <mergeCell ref="B311:B316"/>
    <mergeCell ref="B317:B318"/>
    <mergeCell ref="B319:B320"/>
    <mergeCell ref="B321:B322"/>
    <mergeCell ref="A286:A291"/>
    <mergeCell ref="B286:B287"/>
    <mergeCell ref="B289:B290"/>
    <mergeCell ref="A252:A261"/>
    <mergeCell ref="B252:B259"/>
    <mergeCell ref="A262:A275"/>
    <mergeCell ref="B262:B269"/>
    <mergeCell ref="B270:B272"/>
    <mergeCell ref="B273:B274"/>
    <mergeCell ref="A276:A282"/>
    <mergeCell ref="B276:B277"/>
    <mergeCell ref="B280:B281"/>
    <mergeCell ref="A283:A285"/>
    <mergeCell ref="B283:B284"/>
    <mergeCell ref="A236:A241"/>
    <mergeCell ref="B236:B237"/>
    <mergeCell ref="A242:A251"/>
    <mergeCell ref="B242:B245"/>
    <mergeCell ref="B247:B248"/>
    <mergeCell ref="B249:B250"/>
    <mergeCell ref="A205:A223"/>
    <mergeCell ref="B205:B214"/>
    <mergeCell ref="B216:B221"/>
    <mergeCell ref="A224:A225"/>
    <mergeCell ref="A226:A235"/>
    <mergeCell ref="B226:B229"/>
    <mergeCell ref="B230:B232"/>
    <mergeCell ref="A201:A204"/>
    <mergeCell ref="B201:B203"/>
    <mergeCell ref="A157:A162"/>
    <mergeCell ref="B157:B159"/>
    <mergeCell ref="A163:A186"/>
    <mergeCell ref="B163:B176"/>
    <mergeCell ref="B178:B182"/>
    <mergeCell ref="B183:B184"/>
    <mergeCell ref="A187:A192"/>
    <mergeCell ref="B187:B190"/>
    <mergeCell ref="A193:A197"/>
    <mergeCell ref="B193:B195"/>
    <mergeCell ref="A198:A200"/>
    <mergeCell ref="A134:A150"/>
    <mergeCell ref="B134:B142"/>
    <mergeCell ref="B144:B147"/>
    <mergeCell ref="B148:B149"/>
    <mergeCell ref="A151:A156"/>
    <mergeCell ref="B151:B153"/>
    <mergeCell ref="B154:B155"/>
    <mergeCell ref="A108:A109"/>
    <mergeCell ref="A110:A118"/>
    <mergeCell ref="B110:B113"/>
    <mergeCell ref="B116:B117"/>
    <mergeCell ref="A119:A133"/>
    <mergeCell ref="B119:B127"/>
    <mergeCell ref="B129:B130"/>
    <mergeCell ref="B131:B132"/>
    <mergeCell ref="A75:A107"/>
    <mergeCell ref="B75:B90"/>
    <mergeCell ref="B91:B92"/>
    <mergeCell ref="B93:B94"/>
    <mergeCell ref="B95:B102"/>
    <mergeCell ref="B103:B104"/>
    <mergeCell ref="B105:B106"/>
    <mergeCell ref="A63:A67"/>
    <mergeCell ref="B63:B64"/>
    <mergeCell ref="B65:B66"/>
    <mergeCell ref="A68:A74"/>
    <mergeCell ref="B68:B69"/>
    <mergeCell ref="B70:B71"/>
    <mergeCell ref="B72:B73"/>
    <mergeCell ref="A49:A62"/>
    <mergeCell ref="B49:B55"/>
    <mergeCell ref="B56:B57"/>
    <mergeCell ref="B58:B60"/>
    <mergeCell ref="B28:B29"/>
    <mergeCell ref="B30:B38"/>
    <mergeCell ref="B39:B40"/>
    <mergeCell ref="B41:B42"/>
    <mergeCell ref="A47:A48"/>
    <mergeCell ref="B47:B48"/>
    <mergeCell ref="B25:B27"/>
    <mergeCell ref="B4:B5"/>
    <mergeCell ref="C4:C5"/>
    <mergeCell ref="D4:X4"/>
    <mergeCell ref="Y4:Y5"/>
    <mergeCell ref="B6:B24"/>
    <mergeCell ref="C47:C48"/>
    <mergeCell ref="D47:X47"/>
    <mergeCell ref="Y47:Y4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7:E32"/>
  <sheetViews>
    <sheetView tabSelected="1" workbookViewId="0">
      <selection activeCell="N27" sqref="N27"/>
    </sheetView>
  </sheetViews>
  <sheetFormatPr defaultColWidth="9.140625" defaultRowHeight="15"/>
  <cols>
    <col min="1" max="1" width="5" style="67" customWidth="1"/>
    <col min="2" max="2" width="5.140625" style="67" customWidth="1"/>
    <col min="3" max="3" width="4.7109375" style="67" customWidth="1"/>
    <col min="4" max="16384" width="9.140625" style="67"/>
  </cols>
  <sheetData>
    <row r="7" spans="1:5" ht="21">
      <c r="B7" s="85"/>
    </row>
    <row r="8" spans="1:5">
      <c r="B8" s="86" t="s">
        <v>193</v>
      </c>
    </row>
    <row r="10" spans="1:5" ht="15.75">
      <c r="B10" s="93" t="s">
        <v>194</v>
      </c>
      <c r="C10" s="88"/>
    </row>
    <row r="11" spans="1:5">
      <c r="B11" s="88"/>
      <c r="C11" s="74" t="s">
        <v>195</v>
      </c>
    </row>
    <row r="12" spans="1:5">
      <c r="C12" s="67" t="s">
        <v>196</v>
      </c>
    </row>
    <row r="13" spans="1:5">
      <c r="C13" s="90" t="s">
        <v>197</v>
      </c>
    </row>
    <row r="14" spans="1:5">
      <c r="C14" s="67" t="s">
        <v>198</v>
      </c>
    </row>
    <row r="15" spans="1:5">
      <c r="A15" s="90"/>
      <c r="B15" s="90"/>
      <c r="C15" s="67" t="s">
        <v>199</v>
      </c>
      <c r="D15" s="90"/>
      <c r="E15" s="90"/>
    </row>
    <row r="16" spans="1:5">
      <c r="A16" s="90"/>
      <c r="B16" s="90"/>
      <c r="C16" s="90" t="s">
        <v>200</v>
      </c>
      <c r="D16" s="90"/>
      <c r="E16" s="90"/>
    </row>
    <row r="17" spans="1:5">
      <c r="A17" s="90"/>
      <c r="B17" s="90"/>
      <c r="C17" s="90" t="s">
        <v>201</v>
      </c>
      <c r="D17" s="90"/>
      <c r="E17" s="90"/>
    </row>
    <row r="18" spans="1:5">
      <c r="A18" s="90"/>
      <c r="B18" s="91"/>
      <c r="C18" s="90" t="s">
        <v>202</v>
      </c>
      <c r="D18" s="90"/>
      <c r="E18" s="90"/>
    </row>
    <row r="19" spans="1:5">
      <c r="A19" s="90"/>
      <c r="B19" s="90"/>
      <c r="C19" s="90"/>
      <c r="D19" s="90"/>
      <c r="E19" s="90"/>
    </row>
    <row r="20" spans="1:5" ht="15.75">
      <c r="A20" s="90"/>
      <c r="B20" s="87" t="s">
        <v>203</v>
      </c>
      <c r="C20" s="90"/>
      <c r="D20" s="90"/>
      <c r="E20" s="90"/>
    </row>
    <row r="21" spans="1:5">
      <c r="A21" s="90"/>
      <c r="B21" s="90"/>
      <c r="C21" s="90" t="s">
        <v>204</v>
      </c>
      <c r="D21" s="90"/>
      <c r="E21" s="90"/>
    </row>
    <row r="22" spans="1:5">
      <c r="C22" s="88" t="s">
        <v>205</v>
      </c>
    </row>
    <row r="23" spans="1:5">
      <c r="C23" s="88"/>
      <c r="D23" s="89" t="str">
        <f>'2.2.1'!B7</f>
        <v>2.2.1 Persones beneficiàries dels programes del SOC. 2017. AMB</v>
      </c>
    </row>
    <row r="24" spans="1:5">
      <c r="C24" s="88"/>
      <c r="D24" s="89" t="str">
        <f>'2.2.2'!B7</f>
        <v>2.2.1 Persones beneficiàries dels programes del SOC per sexe. 2017</v>
      </c>
    </row>
    <row r="25" spans="1:5">
      <c r="C25" s="88"/>
      <c r="D25" s="89" t="str">
        <f>'2.2.3'!B7</f>
        <v>2.2.3 Persones beneficiàries dels programes del SOC per edat. 2017</v>
      </c>
    </row>
    <row r="26" spans="1:5">
      <c r="C26" s="88"/>
      <c r="D26" s="89" t="str">
        <f>'2.2.4'!B7</f>
        <v>2.2.4 Persones beneficiàries dels programes del SOC per estudis. 2017. AMB</v>
      </c>
    </row>
    <row r="27" spans="1:5">
      <c r="D27" s="89" t="str">
        <f>'2.2.5'!B7</f>
        <v>2.2.5 Persones beneficiàries dels programes del SOC per família professional. 2017. AMB</v>
      </c>
    </row>
    <row r="28" spans="1:5" ht="15.75">
      <c r="B28" s="92" t="s">
        <v>206</v>
      </c>
    </row>
    <row r="30" spans="1:5" ht="15.75">
      <c r="B30" s="92" t="s">
        <v>207</v>
      </c>
    </row>
    <row r="32" spans="1:5">
      <c r="B32" s="89" t="s">
        <v>208</v>
      </c>
    </row>
  </sheetData>
  <sheetProtection password="CC3D" sheet="1" objects="1" scenarios="1"/>
  <hyperlinks>
    <hyperlink ref="B32" location="Glossari!A1" display="Glossari"/>
    <hyperlink ref="D23" location="'2.1'!A1" display="'2.1'!A1"/>
    <hyperlink ref="D24" location="'2.2'!A1" display="'2.2'!A1"/>
    <hyperlink ref="D25" location="'2.3'!A1" display="'2.3'!A1"/>
    <hyperlink ref="D26" location="'2.4'!A1" display="'2.4'!A1"/>
    <hyperlink ref="D27" location="'2.5'!A1" display="'2.5'!A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F16" sqref="F16"/>
    </sheetView>
  </sheetViews>
  <sheetFormatPr defaultColWidth="9.140625" defaultRowHeight="15"/>
  <cols>
    <col min="1" max="1" width="3.28515625" style="67" customWidth="1"/>
    <col min="2" max="2" width="90.7109375" style="67" customWidth="1"/>
    <col min="3" max="3" width="8.85546875" style="95" customWidth="1"/>
    <col min="4" max="16384" width="9.140625" style="67"/>
  </cols>
  <sheetData>
    <row r="4" spans="1:2">
      <c r="B4" s="94" t="s">
        <v>209</v>
      </c>
    </row>
    <row r="7" spans="1:2" ht="18.75">
      <c r="A7" s="96"/>
      <c r="B7" s="97" t="s">
        <v>210</v>
      </c>
    </row>
    <row r="8" spans="1:2" ht="15.75">
      <c r="B8" s="92"/>
    </row>
    <row r="9" spans="1:2" ht="15.75">
      <c r="B9" s="92" t="s">
        <v>211</v>
      </c>
    </row>
    <row r="10" spans="1:2" ht="15.75">
      <c r="B10" s="92" t="s">
        <v>212</v>
      </c>
    </row>
    <row r="11" spans="1:2" ht="15.75">
      <c r="B11" s="92" t="s">
        <v>213</v>
      </c>
    </row>
    <row r="12" spans="1:2" ht="15.75">
      <c r="B12" s="92" t="s">
        <v>214</v>
      </c>
    </row>
    <row r="13" spans="1:2" ht="15.75">
      <c r="B13" s="92" t="s">
        <v>215</v>
      </c>
    </row>
    <row r="14" spans="1:2" ht="15.75">
      <c r="B14" s="92" t="s">
        <v>216</v>
      </c>
    </row>
    <row r="15" spans="1:2" ht="15.75">
      <c r="B15" s="92" t="s">
        <v>217</v>
      </c>
    </row>
    <row r="16" spans="1:2" ht="15.75">
      <c r="B16" s="92" t="s">
        <v>218</v>
      </c>
    </row>
    <row r="17" spans="2:2" ht="15.75">
      <c r="B17" s="92" t="s">
        <v>219</v>
      </c>
    </row>
    <row r="18" spans="2:2" ht="17.25" customHeight="1">
      <c r="B18" s="92" t="s">
        <v>217</v>
      </c>
    </row>
    <row r="19" spans="2:2" ht="15.75">
      <c r="B19" s="92" t="s">
        <v>220</v>
      </c>
    </row>
    <row r="20" spans="2:2" ht="15.75">
      <c r="B20" s="92" t="s">
        <v>221</v>
      </c>
    </row>
    <row r="21" spans="2:2" ht="15.75">
      <c r="B21" s="92" t="s">
        <v>217</v>
      </c>
    </row>
    <row r="22" spans="2:2" ht="15.75">
      <c r="B22" s="92" t="s">
        <v>222</v>
      </c>
    </row>
    <row r="23" spans="2:2" ht="15.75">
      <c r="B23" s="92" t="s">
        <v>223</v>
      </c>
    </row>
    <row r="24" spans="2:2" ht="15.75">
      <c r="B24" s="92" t="s">
        <v>224</v>
      </c>
    </row>
    <row r="25" spans="2:2" ht="15.75">
      <c r="B25" s="92" t="s">
        <v>225</v>
      </c>
    </row>
    <row r="26" spans="2:2" ht="15.75">
      <c r="B26" s="92" t="s">
        <v>217</v>
      </c>
    </row>
    <row r="27" spans="2:2" ht="15.75">
      <c r="B27" s="92" t="s">
        <v>226</v>
      </c>
    </row>
    <row r="28" spans="2:2" ht="15.75">
      <c r="B28" s="92" t="s">
        <v>227</v>
      </c>
    </row>
    <row r="29" spans="2:2" ht="15.75">
      <c r="B29" s="92" t="s">
        <v>228</v>
      </c>
    </row>
    <row r="30" spans="2:2" ht="15.75">
      <c r="B30" s="92" t="s">
        <v>229</v>
      </c>
    </row>
    <row r="31" spans="2:2" ht="15.75">
      <c r="B31" s="92" t="s">
        <v>230</v>
      </c>
    </row>
    <row r="32" spans="2:2" ht="15.75">
      <c r="B32" s="92" t="s">
        <v>231</v>
      </c>
    </row>
    <row r="33" spans="2:2" ht="15.75">
      <c r="B33" s="92" t="s">
        <v>232</v>
      </c>
    </row>
    <row r="34" spans="2:2" ht="15.75">
      <c r="B34" s="92" t="s">
        <v>233</v>
      </c>
    </row>
    <row r="35" spans="2:2" ht="15.75">
      <c r="B35" s="92" t="s">
        <v>217</v>
      </c>
    </row>
    <row r="36" spans="2:2" ht="15.75">
      <c r="B36" s="92" t="s">
        <v>234</v>
      </c>
    </row>
    <row r="37" spans="2:2" ht="15.75">
      <c r="B37" s="92" t="s">
        <v>235</v>
      </c>
    </row>
    <row r="38" spans="2:2" ht="15.75">
      <c r="B38" s="92" t="s">
        <v>217</v>
      </c>
    </row>
    <row r="39" spans="2:2" ht="15.75">
      <c r="B39" s="92" t="s">
        <v>236</v>
      </c>
    </row>
    <row r="40" spans="2:2" ht="15.75">
      <c r="B40" s="92" t="s">
        <v>237</v>
      </c>
    </row>
    <row r="41" spans="2:2" ht="15.75">
      <c r="B41" s="92" t="s">
        <v>238</v>
      </c>
    </row>
    <row r="42" spans="2:2" ht="15.75">
      <c r="B42" s="92" t="s">
        <v>239</v>
      </c>
    </row>
    <row r="43" spans="2:2" ht="15.75">
      <c r="B43" s="92" t="s">
        <v>240</v>
      </c>
    </row>
    <row r="44" spans="2:2" ht="15.75">
      <c r="B44" s="92" t="s">
        <v>241</v>
      </c>
    </row>
    <row r="45" spans="2:2" ht="15.75">
      <c r="B45" s="92" t="s">
        <v>242</v>
      </c>
    </row>
    <row r="46" spans="2:2" ht="15.75">
      <c r="B46" s="92" t="s">
        <v>243</v>
      </c>
    </row>
    <row r="47" spans="2:2" ht="15.75">
      <c r="B47" s="92" t="s">
        <v>217</v>
      </c>
    </row>
    <row r="48" spans="2:2" ht="15.75">
      <c r="B48" s="92" t="s">
        <v>244</v>
      </c>
    </row>
    <row r="49" spans="2:2" ht="15.75">
      <c r="B49" s="92" t="s">
        <v>245</v>
      </c>
    </row>
    <row r="50" spans="2:2" ht="15.75">
      <c r="B50" s="92" t="s">
        <v>217</v>
      </c>
    </row>
    <row r="51" spans="2:2" ht="15.75">
      <c r="B51" s="92" t="s">
        <v>246</v>
      </c>
    </row>
    <row r="52" spans="2:2" ht="15.75">
      <c r="B52" s="92" t="s">
        <v>247</v>
      </c>
    </row>
    <row r="53" spans="2:2" ht="15.75">
      <c r="B53" s="92" t="s">
        <v>248</v>
      </c>
    </row>
    <row r="54" spans="2:2" ht="15.75">
      <c r="B54" s="92" t="s">
        <v>249</v>
      </c>
    </row>
    <row r="55" spans="2:2" ht="15.75">
      <c r="B55" s="92" t="s">
        <v>250</v>
      </c>
    </row>
    <row r="56" spans="2:2" ht="15.75">
      <c r="B56" s="92" t="s">
        <v>217</v>
      </c>
    </row>
    <row r="57" spans="2:2" ht="15.75">
      <c r="B57" s="92" t="s">
        <v>251</v>
      </c>
    </row>
    <row r="58" spans="2:2" ht="15.75">
      <c r="B58" s="92" t="s">
        <v>252</v>
      </c>
    </row>
    <row r="59" spans="2:2" ht="15.75">
      <c r="B59" s="92" t="s">
        <v>253</v>
      </c>
    </row>
    <row r="60" spans="2:2" ht="15.75">
      <c r="B60" s="92" t="s">
        <v>254</v>
      </c>
    </row>
    <row r="61" spans="2:2" ht="15.75">
      <c r="B61" s="92" t="s">
        <v>217</v>
      </c>
    </row>
    <row r="62" spans="2:2" ht="15.75">
      <c r="B62" s="92" t="s">
        <v>255</v>
      </c>
    </row>
    <row r="63" spans="2:2" ht="15.75">
      <c r="B63" s="92" t="s">
        <v>256</v>
      </c>
    </row>
    <row r="64" spans="2:2" ht="15.75">
      <c r="B64" s="92" t="s">
        <v>257</v>
      </c>
    </row>
    <row r="65" spans="2:2" ht="15.75">
      <c r="B65" s="92" t="s">
        <v>258</v>
      </c>
    </row>
    <row r="66" spans="2:2" ht="15.75">
      <c r="B66" s="92" t="s">
        <v>259</v>
      </c>
    </row>
    <row r="67" spans="2:2" ht="15.75">
      <c r="B67" s="92" t="s">
        <v>217</v>
      </c>
    </row>
    <row r="68" spans="2:2" ht="15.75">
      <c r="B68" s="92" t="s">
        <v>260</v>
      </c>
    </row>
    <row r="69" spans="2:2" ht="15.75">
      <c r="B69" s="92" t="s">
        <v>261</v>
      </c>
    </row>
    <row r="70" spans="2:2" ht="15.75">
      <c r="B70" s="92" t="s">
        <v>217</v>
      </c>
    </row>
    <row r="71" spans="2:2" ht="15.75">
      <c r="B71" s="92" t="s">
        <v>262</v>
      </c>
    </row>
    <row r="72" spans="2:2" ht="15.75">
      <c r="B72" s="92" t="s">
        <v>263</v>
      </c>
    </row>
    <row r="73" spans="2:2" ht="15.75">
      <c r="B73" s="92" t="s">
        <v>264</v>
      </c>
    </row>
    <row r="74" spans="2:2" ht="15.75">
      <c r="B74" s="92" t="s">
        <v>265</v>
      </c>
    </row>
    <row r="75" spans="2:2" ht="15.75">
      <c r="B75" s="92" t="s">
        <v>266</v>
      </c>
    </row>
    <row r="76" spans="2:2" ht="15.75">
      <c r="B76" s="92" t="s">
        <v>217</v>
      </c>
    </row>
    <row r="77" spans="2:2" ht="15.75">
      <c r="B77" s="92" t="s">
        <v>267</v>
      </c>
    </row>
    <row r="78" spans="2:2" ht="15.75">
      <c r="B78" s="92" t="s">
        <v>268</v>
      </c>
    </row>
    <row r="79" spans="2:2" ht="15.75">
      <c r="B79" s="92" t="s">
        <v>269</v>
      </c>
    </row>
    <row r="80" spans="2:2" ht="15.75">
      <c r="B80" s="92" t="s">
        <v>270</v>
      </c>
    </row>
    <row r="81" spans="2:2" ht="15.75">
      <c r="B81" s="92" t="s">
        <v>271</v>
      </c>
    </row>
    <row r="82" spans="2:2" ht="15.75">
      <c r="B82" s="92" t="s">
        <v>272</v>
      </c>
    </row>
    <row r="83" spans="2:2" ht="15.75">
      <c r="B83" s="92" t="s">
        <v>217</v>
      </c>
    </row>
    <row r="84" spans="2:2" ht="15.75">
      <c r="B84" s="92" t="s">
        <v>273</v>
      </c>
    </row>
    <row r="85" spans="2:2" ht="15.75">
      <c r="B85" s="92" t="s">
        <v>274</v>
      </c>
    </row>
    <row r="86" spans="2:2" ht="15.75">
      <c r="B86" s="92" t="s">
        <v>275</v>
      </c>
    </row>
    <row r="87" spans="2:2" ht="15.75">
      <c r="B87" s="92" t="s">
        <v>217</v>
      </c>
    </row>
    <row r="88" spans="2:2" ht="15.75">
      <c r="B88" s="92" t="s">
        <v>276</v>
      </c>
    </row>
    <row r="89" spans="2:2" ht="15.75">
      <c r="B89" s="92" t="s">
        <v>277</v>
      </c>
    </row>
    <row r="90" spans="2:2" ht="15.75">
      <c r="B90" s="92" t="s">
        <v>217</v>
      </c>
    </row>
    <row r="91" spans="2:2" ht="15.75">
      <c r="B91" s="92" t="s">
        <v>278</v>
      </c>
    </row>
    <row r="92" spans="2:2" ht="15.75">
      <c r="B92" s="92" t="s">
        <v>217</v>
      </c>
    </row>
    <row r="93" spans="2:2" ht="15.75">
      <c r="B93" s="92" t="s">
        <v>279</v>
      </c>
    </row>
    <row r="94" spans="2:2" ht="15.75">
      <c r="B94" s="92" t="s">
        <v>280</v>
      </c>
    </row>
    <row r="95" spans="2:2" ht="15.75">
      <c r="B95" s="92" t="s">
        <v>281</v>
      </c>
    </row>
    <row r="96" spans="2:2" ht="15.75">
      <c r="B96" s="92" t="s">
        <v>282</v>
      </c>
    </row>
    <row r="97" spans="2:2" ht="15.75">
      <c r="B97" s="92" t="s">
        <v>283</v>
      </c>
    </row>
    <row r="98" spans="2:2" ht="15.75">
      <c r="B98" s="92" t="s">
        <v>284</v>
      </c>
    </row>
    <row r="99" spans="2:2" ht="15.75">
      <c r="B99" s="92" t="s">
        <v>285</v>
      </c>
    </row>
    <row r="100" spans="2:2" ht="15.75">
      <c r="B100" s="92" t="s">
        <v>286</v>
      </c>
    </row>
    <row r="101" spans="2:2" ht="15.75">
      <c r="B101" s="92" t="s">
        <v>217</v>
      </c>
    </row>
    <row r="102" spans="2:2" ht="15.75">
      <c r="B102" s="92" t="s">
        <v>287</v>
      </c>
    </row>
    <row r="103" spans="2:2" ht="15.75">
      <c r="B103" s="92" t="s">
        <v>288</v>
      </c>
    </row>
    <row r="104" spans="2:2" ht="15.75">
      <c r="B104" s="92" t="s">
        <v>289</v>
      </c>
    </row>
    <row r="105" spans="2:2" ht="15.75">
      <c r="B105" s="92" t="s">
        <v>290</v>
      </c>
    </row>
    <row r="106" spans="2:2" ht="15.75">
      <c r="B106" s="92" t="s">
        <v>291</v>
      </c>
    </row>
    <row r="107" spans="2:2" ht="15.75">
      <c r="B107" s="92" t="s">
        <v>292</v>
      </c>
    </row>
    <row r="108" spans="2:2" ht="15.75">
      <c r="B108" s="92" t="s">
        <v>217</v>
      </c>
    </row>
    <row r="109" spans="2:2" ht="15.75">
      <c r="B109" s="92" t="s">
        <v>293</v>
      </c>
    </row>
    <row r="110" spans="2:2" ht="15.75">
      <c r="B110" s="92" t="s">
        <v>294</v>
      </c>
    </row>
    <row r="111" spans="2:2" ht="15.75">
      <c r="B111" s="92" t="s">
        <v>295</v>
      </c>
    </row>
    <row r="112" spans="2:2" ht="15.75">
      <c r="B112" s="92" t="s">
        <v>217</v>
      </c>
    </row>
    <row r="113" spans="2:2" ht="15.75">
      <c r="B113" s="92" t="s">
        <v>296</v>
      </c>
    </row>
    <row r="114" spans="2:2" ht="15.75">
      <c r="B114" s="92" t="s">
        <v>297</v>
      </c>
    </row>
    <row r="115" spans="2:2" ht="15.75">
      <c r="B115" s="92" t="s">
        <v>298</v>
      </c>
    </row>
    <row r="116" spans="2:2" ht="15.75">
      <c r="B116" s="92" t="s">
        <v>299</v>
      </c>
    </row>
    <row r="117" spans="2:2" ht="15.75">
      <c r="B117" s="92" t="s">
        <v>300</v>
      </c>
    </row>
    <row r="118" spans="2:2" ht="15.75">
      <c r="B118" s="92" t="s">
        <v>217</v>
      </c>
    </row>
    <row r="119" spans="2:2" ht="15.75">
      <c r="B119" s="92" t="s">
        <v>301</v>
      </c>
    </row>
    <row r="120" spans="2:2" ht="15.75">
      <c r="B120" s="92" t="s">
        <v>302</v>
      </c>
    </row>
    <row r="121" spans="2:2" ht="15.75">
      <c r="B121" s="92" t="s">
        <v>217</v>
      </c>
    </row>
    <row r="122" spans="2:2" ht="15.75">
      <c r="B122" s="92" t="s">
        <v>303</v>
      </c>
    </row>
    <row r="123" spans="2:2" ht="15.75">
      <c r="B123" s="92" t="s">
        <v>304</v>
      </c>
    </row>
    <row r="124" spans="2:2" ht="15.75">
      <c r="B124" s="92" t="s">
        <v>305</v>
      </c>
    </row>
    <row r="125" spans="2:2" ht="15.75">
      <c r="B125" s="92" t="s">
        <v>306</v>
      </c>
    </row>
    <row r="126" spans="2:2" ht="15.75">
      <c r="B126" s="92" t="s">
        <v>307</v>
      </c>
    </row>
    <row r="127" spans="2:2" ht="15.75">
      <c r="B127" s="92" t="s">
        <v>308</v>
      </c>
    </row>
    <row r="128" spans="2:2" ht="15.75">
      <c r="B128" s="92" t="s">
        <v>217</v>
      </c>
    </row>
    <row r="129" spans="2:2" ht="15.75">
      <c r="B129" s="92" t="s">
        <v>309</v>
      </c>
    </row>
    <row r="130" spans="2:2" ht="15.75">
      <c r="B130" s="92" t="s">
        <v>310</v>
      </c>
    </row>
    <row r="131" spans="2:2" ht="15.75">
      <c r="B131" s="92" t="s">
        <v>217</v>
      </c>
    </row>
    <row r="132" spans="2:2" ht="15.75">
      <c r="B132" s="92" t="s">
        <v>311</v>
      </c>
    </row>
    <row r="133" spans="2:2" ht="15.75">
      <c r="B133" s="92" t="s">
        <v>312</v>
      </c>
    </row>
    <row r="134" spans="2:2" ht="15.75">
      <c r="B134" s="92" t="s">
        <v>313</v>
      </c>
    </row>
    <row r="135" spans="2:2" ht="15.75">
      <c r="B135" s="92" t="s">
        <v>314</v>
      </c>
    </row>
    <row r="136" spans="2:2" ht="15.75">
      <c r="B136" s="92" t="s">
        <v>315</v>
      </c>
    </row>
    <row r="137" spans="2:2" ht="15.75">
      <c r="B137" s="92" t="s">
        <v>316</v>
      </c>
    </row>
    <row r="138" spans="2:2" ht="15.75">
      <c r="B138" s="92" t="s">
        <v>217</v>
      </c>
    </row>
    <row r="139" spans="2:2" ht="15.75">
      <c r="B139" s="92" t="s">
        <v>317</v>
      </c>
    </row>
    <row r="140" spans="2:2" ht="15.75">
      <c r="B140" s="92" t="s">
        <v>318</v>
      </c>
    </row>
    <row r="141" spans="2:2" ht="15.75">
      <c r="B141" s="92" t="s">
        <v>319</v>
      </c>
    </row>
    <row r="142" spans="2:2" ht="15.75">
      <c r="B142" s="92" t="s">
        <v>320</v>
      </c>
    </row>
    <row r="143" spans="2:2" ht="15.75">
      <c r="B143" s="92" t="s">
        <v>321</v>
      </c>
    </row>
    <row r="144" spans="2:2" ht="15.75">
      <c r="B144" s="92" t="s">
        <v>217</v>
      </c>
    </row>
    <row r="145" spans="2:2" ht="15.75">
      <c r="B145" s="92" t="s">
        <v>322</v>
      </c>
    </row>
    <row r="146" spans="2:2" ht="15.75">
      <c r="B146" s="92" t="s">
        <v>323</v>
      </c>
    </row>
    <row r="147" spans="2:2" ht="15.75">
      <c r="B147" s="92" t="s">
        <v>324</v>
      </c>
    </row>
    <row r="148" spans="2:2" ht="15.75">
      <c r="B148" s="92" t="s">
        <v>325</v>
      </c>
    </row>
    <row r="149" spans="2:2" ht="15.75">
      <c r="B149" s="92" t="s">
        <v>217</v>
      </c>
    </row>
    <row r="150" spans="2:2" ht="15.75">
      <c r="B150" s="92" t="s">
        <v>326</v>
      </c>
    </row>
    <row r="151" spans="2:2" ht="15.75">
      <c r="B151" s="92" t="s">
        <v>327</v>
      </c>
    </row>
    <row r="152" spans="2:2" ht="15.75">
      <c r="B152" s="92" t="s">
        <v>217</v>
      </c>
    </row>
    <row r="153" spans="2:2" ht="15.75">
      <c r="B153" s="92" t="s">
        <v>328</v>
      </c>
    </row>
    <row r="154" spans="2:2" ht="15.75">
      <c r="B154" s="92" t="s">
        <v>329</v>
      </c>
    </row>
    <row r="155" spans="2:2" ht="15.75">
      <c r="B155" s="92" t="s">
        <v>217</v>
      </c>
    </row>
    <row r="156" spans="2:2" ht="15.75">
      <c r="B156" s="92" t="s">
        <v>330</v>
      </c>
    </row>
    <row r="157" spans="2:2" ht="15.75">
      <c r="B157" s="92" t="s">
        <v>331</v>
      </c>
    </row>
    <row r="158" spans="2:2" ht="15.75">
      <c r="B158" s="92" t="s">
        <v>217</v>
      </c>
    </row>
    <row r="159" spans="2:2" ht="15.75">
      <c r="B159" s="92" t="s">
        <v>332</v>
      </c>
    </row>
    <row r="160" spans="2:2" ht="15.75">
      <c r="B160" s="92" t="s">
        <v>333</v>
      </c>
    </row>
    <row r="161" spans="2:2" ht="15.75">
      <c r="B161" s="92" t="s">
        <v>217</v>
      </c>
    </row>
    <row r="162" spans="2:2" ht="15.75">
      <c r="B162" s="92" t="s">
        <v>334</v>
      </c>
    </row>
    <row r="163" spans="2:2" ht="15.75">
      <c r="B163" s="92" t="s">
        <v>335</v>
      </c>
    </row>
    <row r="164" spans="2:2" ht="15.75">
      <c r="B164" s="92" t="s">
        <v>336</v>
      </c>
    </row>
    <row r="165" spans="2:2" ht="15.75">
      <c r="B165" s="92" t="s">
        <v>217</v>
      </c>
    </row>
    <row r="166" spans="2:2" ht="15.75">
      <c r="B166" s="92" t="s">
        <v>337</v>
      </c>
    </row>
    <row r="167" spans="2:2" ht="15.75">
      <c r="B167" s="92" t="s">
        <v>338</v>
      </c>
    </row>
    <row r="168" spans="2:2" ht="15.75">
      <c r="B168" s="92" t="s">
        <v>339</v>
      </c>
    </row>
    <row r="169" spans="2:2" ht="15.75">
      <c r="B169" s="92" t="s">
        <v>340</v>
      </c>
    </row>
    <row r="170" spans="2:2" ht="15.75">
      <c r="B170" s="92" t="s">
        <v>217</v>
      </c>
    </row>
    <row r="171" spans="2:2" ht="15.75">
      <c r="B171" s="92" t="s">
        <v>341</v>
      </c>
    </row>
    <row r="172" spans="2:2" ht="15.75">
      <c r="B172" s="92" t="s">
        <v>342</v>
      </c>
    </row>
    <row r="173" spans="2:2" ht="15.75">
      <c r="B173" s="92" t="s">
        <v>343</v>
      </c>
    </row>
    <row r="174" spans="2:2" ht="15.75">
      <c r="B174" s="92" t="s">
        <v>217</v>
      </c>
    </row>
    <row r="175" spans="2:2" ht="15.75">
      <c r="B175" s="92" t="s">
        <v>344</v>
      </c>
    </row>
    <row r="176" spans="2:2" ht="15.75">
      <c r="B176" s="92" t="s">
        <v>345</v>
      </c>
    </row>
    <row r="177" spans="2:2" ht="15.75">
      <c r="B177" s="92" t="s">
        <v>346</v>
      </c>
    </row>
    <row r="178" spans="2:2" ht="15.75">
      <c r="B178" s="92" t="s">
        <v>217</v>
      </c>
    </row>
    <row r="179" spans="2:2" ht="15.75">
      <c r="B179" s="92" t="s">
        <v>347</v>
      </c>
    </row>
    <row r="180" spans="2:2" ht="15.75">
      <c r="B180" s="92" t="s">
        <v>348</v>
      </c>
    </row>
    <row r="181" spans="2:2" ht="15.75">
      <c r="B181" s="92" t="s">
        <v>349</v>
      </c>
    </row>
    <row r="182" spans="2:2" ht="15.75">
      <c r="B182" s="92" t="s">
        <v>350</v>
      </c>
    </row>
    <row r="183" spans="2:2" ht="15.75">
      <c r="B183" s="92" t="s">
        <v>217</v>
      </c>
    </row>
    <row r="184" spans="2:2" ht="15.75">
      <c r="B184" s="92" t="s">
        <v>351</v>
      </c>
    </row>
    <row r="185" spans="2:2" ht="15.75">
      <c r="B185" s="92" t="s">
        <v>352</v>
      </c>
    </row>
    <row r="186" spans="2:2" ht="15.75">
      <c r="B186" s="92" t="s">
        <v>353</v>
      </c>
    </row>
    <row r="187" spans="2:2" ht="15.75">
      <c r="B187" s="92" t="s">
        <v>217</v>
      </c>
    </row>
    <row r="188" spans="2:2" ht="15.75">
      <c r="B188" s="92" t="s">
        <v>354</v>
      </c>
    </row>
    <row r="189" spans="2:2" ht="15.75">
      <c r="B189" s="92" t="s">
        <v>355</v>
      </c>
    </row>
    <row r="190" spans="2:2" ht="15.75">
      <c r="B190" s="92" t="s">
        <v>356</v>
      </c>
    </row>
    <row r="191" spans="2:2" ht="15.75">
      <c r="B191" s="92" t="s">
        <v>357</v>
      </c>
    </row>
    <row r="192" spans="2:2" ht="15.75">
      <c r="B192" s="92" t="s">
        <v>358</v>
      </c>
    </row>
    <row r="193" spans="2:2" ht="15.75">
      <c r="B193" s="92" t="s">
        <v>359</v>
      </c>
    </row>
    <row r="194" spans="2:2" ht="15.75">
      <c r="B194" s="92" t="s">
        <v>217</v>
      </c>
    </row>
    <row r="195" spans="2:2" ht="15.75">
      <c r="B195" s="92" t="s">
        <v>360</v>
      </c>
    </row>
    <row r="196" spans="2:2" ht="15.75">
      <c r="B196" s="92" t="s">
        <v>361</v>
      </c>
    </row>
    <row r="197" spans="2:2" ht="15.75">
      <c r="B197" s="92" t="s">
        <v>217</v>
      </c>
    </row>
    <row r="198" spans="2:2" ht="15.75">
      <c r="B198" s="92" t="s">
        <v>362</v>
      </c>
    </row>
    <row r="199" spans="2:2" ht="15.75">
      <c r="B199" s="92" t="s">
        <v>363</v>
      </c>
    </row>
    <row r="200" spans="2:2" ht="15.75">
      <c r="B200" s="92" t="s">
        <v>217</v>
      </c>
    </row>
    <row r="201" spans="2:2" ht="15.75">
      <c r="B201" s="92" t="s">
        <v>364</v>
      </c>
    </row>
    <row r="202" spans="2:2" ht="15.75">
      <c r="B202" s="92" t="s">
        <v>365</v>
      </c>
    </row>
    <row r="203" spans="2:2" ht="15.75">
      <c r="B203" s="92" t="s">
        <v>366</v>
      </c>
    </row>
    <row r="204" spans="2:2" ht="15.75">
      <c r="B204" s="92" t="s">
        <v>217</v>
      </c>
    </row>
    <row r="205" spans="2:2" ht="15.75">
      <c r="B205" s="92" t="s">
        <v>367</v>
      </c>
    </row>
    <row r="206" spans="2:2" ht="15.75">
      <c r="B206" s="92" t="s">
        <v>217</v>
      </c>
    </row>
    <row r="207" spans="2:2" ht="15.75">
      <c r="B207" s="92" t="s">
        <v>368</v>
      </c>
    </row>
    <row r="208" spans="2:2" ht="15.75">
      <c r="B208" s="92" t="s">
        <v>369</v>
      </c>
    </row>
    <row r="209" spans="2:2" ht="15.75">
      <c r="B209" s="92" t="s">
        <v>370</v>
      </c>
    </row>
    <row r="210" spans="2:2" ht="15.75">
      <c r="B210" s="92" t="s">
        <v>371</v>
      </c>
    </row>
    <row r="211" spans="2:2" ht="15.75">
      <c r="B211" s="92" t="s">
        <v>217</v>
      </c>
    </row>
    <row r="212" spans="2:2" ht="15.75">
      <c r="B212" s="92" t="s">
        <v>372</v>
      </c>
    </row>
    <row r="213" spans="2:2" ht="15.75">
      <c r="B213" s="92" t="s">
        <v>373</v>
      </c>
    </row>
    <row r="214" spans="2:2" ht="15.75">
      <c r="B214" s="92" t="s">
        <v>217</v>
      </c>
    </row>
    <row r="215" spans="2:2" ht="15.75">
      <c r="B215" s="92" t="s">
        <v>374</v>
      </c>
    </row>
    <row r="216" spans="2:2" ht="15.75">
      <c r="B216" s="92" t="s">
        <v>375</v>
      </c>
    </row>
    <row r="217" spans="2:2" ht="15.75">
      <c r="B217" s="92" t="s">
        <v>376</v>
      </c>
    </row>
    <row r="218" spans="2:2" ht="15.75">
      <c r="B218" s="92" t="s">
        <v>217</v>
      </c>
    </row>
    <row r="219" spans="2:2" ht="15.75">
      <c r="B219" s="92" t="s">
        <v>377</v>
      </c>
    </row>
    <row r="220" spans="2:2" ht="15.75">
      <c r="B220" s="92" t="s">
        <v>378</v>
      </c>
    </row>
    <row r="221" spans="2:2" ht="15.75">
      <c r="B221" s="92" t="s">
        <v>379</v>
      </c>
    </row>
    <row r="222" spans="2:2" ht="15.75">
      <c r="B222" s="92" t="s">
        <v>380</v>
      </c>
    </row>
    <row r="223" spans="2:2" ht="15.75">
      <c r="B223" s="92" t="s">
        <v>217</v>
      </c>
    </row>
    <row r="224" spans="2:2" ht="15.75">
      <c r="B224" s="92" t="s">
        <v>381</v>
      </c>
    </row>
    <row r="225" spans="2:2" ht="15.75">
      <c r="B225" s="92" t="s">
        <v>382</v>
      </c>
    </row>
    <row r="226" spans="2:2" ht="15.75">
      <c r="B226" s="92" t="s">
        <v>383</v>
      </c>
    </row>
    <row r="227" spans="2:2" ht="15.75">
      <c r="B227" s="92" t="s">
        <v>384</v>
      </c>
    </row>
    <row r="228" spans="2:2" ht="15.75">
      <c r="B228" s="92" t="s">
        <v>385</v>
      </c>
    </row>
    <row r="229" spans="2:2" ht="15.75">
      <c r="B229" s="92" t="s">
        <v>386</v>
      </c>
    </row>
    <row r="230" spans="2:2" ht="15.75">
      <c r="B230" s="92" t="s">
        <v>387</v>
      </c>
    </row>
    <row r="231" spans="2:2" ht="15.75">
      <c r="B231" s="92" t="s">
        <v>388</v>
      </c>
    </row>
    <row r="232" spans="2:2" ht="15.75">
      <c r="B232" s="92" t="s">
        <v>217</v>
      </c>
    </row>
    <row r="233" spans="2:2" ht="15.75">
      <c r="B233" s="92" t="s">
        <v>389</v>
      </c>
    </row>
    <row r="234" spans="2:2" ht="15.75">
      <c r="B234" s="92" t="s">
        <v>390</v>
      </c>
    </row>
    <row r="235" spans="2:2" ht="15.75">
      <c r="B235" s="92" t="s">
        <v>391</v>
      </c>
    </row>
    <row r="236" spans="2:2" ht="15.75">
      <c r="B236" s="92" t="s">
        <v>217</v>
      </c>
    </row>
    <row r="237" spans="2:2" ht="15.75">
      <c r="B237" s="92" t="s">
        <v>392</v>
      </c>
    </row>
    <row r="238" spans="2:2" ht="15.75">
      <c r="B238" s="92" t="s">
        <v>393</v>
      </c>
    </row>
    <row r="239" spans="2:2" ht="15.75">
      <c r="B239" s="92" t="s">
        <v>217</v>
      </c>
    </row>
    <row r="240" spans="2:2" ht="15.75">
      <c r="B240" s="92" t="s">
        <v>394</v>
      </c>
    </row>
    <row r="241" spans="2:2" ht="15.75">
      <c r="B241" s="92" t="s">
        <v>395</v>
      </c>
    </row>
    <row r="242" spans="2:2" ht="15.75">
      <c r="B242" s="92" t="s">
        <v>217</v>
      </c>
    </row>
    <row r="243" spans="2:2" ht="15.75">
      <c r="B243" s="92" t="s">
        <v>396</v>
      </c>
    </row>
    <row r="244" spans="2:2" ht="15.75">
      <c r="B244" s="92" t="s">
        <v>397</v>
      </c>
    </row>
    <row r="245" spans="2:2" ht="15.75">
      <c r="B245" s="92"/>
    </row>
    <row r="246" spans="2:2" ht="15.75">
      <c r="B246" s="92"/>
    </row>
    <row r="247" spans="2:2" ht="15.75">
      <c r="B247" s="92"/>
    </row>
    <row r="248" spans="2:2" ht="15.75">
      <c r="B248" s="92"/>
    </row>
    <row r="249" spans="2:2" ht="15.75">
      <c r="B249" s="92"/>
    </row>
    <row r="250" spans="2:2" ht="15.75">
      <c r="B250" s="92"/>
    </row>
    <row r="251" spans="2:2" ht="15.75">
      <c r="B251" s="92"/>
    </row>
    <row r="252" spans="2:2" ht="15.75">
      <c r="B252" s="92"/>
    </row>
    <row r="253" spans="2:2" ht="15.75">
      <c r="B253" s="92"/>
    </row>
    <row r="254" spans="2:2" ht="15.75">
      <c r="B254" s="92"/>
    </row>
    <row r="255" spans="2:2" ht="15.75">
      <c r="B255" s="92"/>
    </row>
    <row r="256" spans="2:2" ht="15.75">
      <c r="B256" s="92"/>
    </row>
    <row r="257" spans="2:2" ht="15.75">
      <c r="B257" s="92"/>
    </row>
    <row r="258" spans="2:2" ht="15.75">
      <c r="B258" s="92"/>
    </row>
    <row r="259" spans="2:2" ht="15.75">
      <c r="B259" s="92"/>
    </row>
    <row r="260" spans="2:2" ht="15.75">
      <c r="B260" s="92"/>
    </row>
    <row r="261" spans="2:2" ht="15.75">
      <c r="B261" s="92"/>
    </row>
    <row r="262" spans="2:2" ht="15.75">
      <c r="B262" s="92"/>
    </row>
    <row r="263" spans="2:2" ht="15.75">
      <c r="B263" s="92"/>
    </row>
    <row r="264" spans="2:2" ht="15.75">
      <c r="B264" s="92"/>
    </row>
    <row r="265" spans="2:2" ht="15.75">
      <c r="B265" s="92"/>
    </row>
    <row r="266" spans="2:2" ht="15.75">
      <c r="B266" s="92"/>
    </row>
    <row r="267" spans="2:2" ht="15.75">
      <c r="B267" s="92"/>
    </row>
    <row r="268" spans="2:2" ht="15.75">
      <c r="B268" s="92"/>
    </row>
    <row r="269" spans="2:2" ht="15.75">
      <c r="B269" s="92"/>
    </row>
    <row r="270" spans="2:2" ht="15.75">
      <c r="B270" s="92"/>
    </row>
    <row r="271" spans="2:2" ht="15.75">
      <c r="B271" s="92"/>
    </row>
    <row r="272" spans="2:2" ht="15.75">
      <c r="B272" s="92"/>
    </row>
    <row r="273" spans="2:2" ht="15.75">
      <c r="B273" s="92"/>
    </row>
    <row r="274" spans="2:2" ht="15.75">
      <c r="B274" s="92"/>
    </row>
    <row r="275" spans="2:2" ht="15.75">
      <c r="B275" s="92"/>
    </row>
    <row r="276" spans="2:2" ht="15.75">
      <c r="B276" s="92"/>
    </row>
    <row r="277" spans="2:2" ht="15.75">
      <c r="B277" s="92"/>
    </row>
    <row r="278" spans="2:2" ht="15.75">
      <c r="B278" s="92"/>
    </row>
    <row r="279" spans="2:2" ht="15.75">
      <c r="B279" s="92"/>
    </row>
    <row r="280" spans="2:2" ht="15.75">
      <c r="B280" s="92"/>
    </row>
    <row r="281" spans="2:2" ht="15.75">
      <c r="B281" s="92"/>
    </row>
    <row r="282" spans="2:2" ht="15.75">
      <c r="B282" s="92"/>
    </row>
    <row r="283" spans="2:2" ht="15.75">
      <c r="B283" s="92"/>
    </row>
    <row r="284" spans="2:2" ht="15.75">
      <c r="B284" s="92"/>
    </row>
    <row r="285" spans="2:2" ht="15.75">
      <c r="B285" s="92"/>
    </row>
    <row r="286" spans="2:2" ht="15.75">
      <c r="B286" s="92"/>
    </row>
    <row r="287" spans="2:2" ht="15.75">
      <c r="B287" s="92"/>
    </row>
    <row r="288" spans="2:2" ht="15.75">
      <c r="B288" s="92"/>
    </row>
    <row r="289" spans="2:2" ht="15.75">
      <c r="B289" s="92"/>
    </row>
    <row r="290" spans="2:2" ht="15.75">
      <c r="B290" s="92"/>
    </row>
    <row r="291" spans="2:2" ht="15.75">
      <c r="B291" s="92"/>
    </row>
    <row r="292" spans="2:2" ht="15.75">
      <c r="B292" s="92"/>
    </row>
    <row r="293" spans="2:2" ht="15.75">
      <c r="B293" s="92"/>
    </row>
    <row r="294" spans="2:2" ht="15.75">
      <c r="B294" s="92"/>
    </row>
    <row r="295" spans="2:2" ht="15.75">
      <c r="B295" s="92"/>
    </row>
    <row r="296" spans="2:2" ht="15.75">
      <c r="B296" s="92"/>
    </row>
    <row r="297" spans="2:2" ht="15.75">
      <c r="B297" s="92"/>
    </row>
    <row r="298" spans="2:2" ht="15.75">
      <c r="B298" s="92"/>
    </row>
    <row r="299" spans="2:2" ht="15.75">
      <c r="B299" s="92"/>
    </row>
    <row r="300" spans="2:2" ht="15.75">
      <c r="B300" s="92"/>
    </row>
    <row r="301" spans="2:2" ht="15.75">
      <c r="B301" s="92"/>
    </row>
    <row r="302" spans="2:2" ht="15.75">
      <c r="B302" s="92"/>
    </row>
    <row r="303" spans="2:2" ht="15.75">
      <c r="B303" s="92"/>
    </row>
    <row r="304" spans="2:2" ht="15.75">
      <c r="B304" s="92"/>
    </row>
    <row r="305" spans="2:2" ht="15.75">
      <c r="B305" s="92"/>
    </row>
    <row r="306" spans="2:2" ht="15.75">
      <c r="B306" s="92"/>
    </row>
    <row r="307" spans="2:2" ht="15.75">
      <c r="B307" s="92"/>
    </row>
    <row r="308" spans="2:2" ht="15.75">
      <c r="B308" s="92"/>
    </row>
    <row r="309" spans="2:2" ht="15.75">
      <c r="B309" s="92"/>
    </row>
    <row r="310" spans="2:2" ht="15.75">
      <c r="B310" s="92"/>
    </row>
    <row r="311" spans="2:2" ht="15.75">
      <c r="B311" s="92"/>
    </row>
    <row r="312" spans="2:2" ht="15.75">
      <c r="B312" s="92"/>
    </row>
    <row r="313" spans="2:2" ht="15.75">
      <c r="B313" s="92"/>
    </row>
    <row r="314" spans="2:2" ht="15.75">
      <c r="B314" s="92"/>
    </row>
    <row r="315" spans="2:2" ht="15.75">
      <c r="B315" s="92"/>
    </row>
    <row r="316" spans="2:2" ht="15.75">
      <c r="B316" s="92"/>
    </row>
    <row r="317" spans="2:2" ht="15.75">
      <c r="B317" s="92"/>
    </row>
    <row r="318" spans="2:2" ht="15.75">
      <c r="B318" s="92"/>
    </row>
    <row r="319" spans="2:2" ht="15.75">
      <c r="B319" s="92"/>
    </row>
    <row r="320" spans="2:2" ht="15.75">
      <c r="B320" s="92"/>
    </row>
    <row r="321" spans="2:2" ht="15.75">
      <c r="B321" s="92"/>
    </row>
    <row r="322" spans="2:2" ht="15.75">
      <c r="B322" s="92"/>
    </row>
    <row r="323" spans="2:2" ht="15.75">
      <c r="B323" s="92"/>
    </row>
    <row r="324" spans="2:2" ht="15.75">
      <c r="B324" s="92"/>
    </row>
    <row r="325" spans="2:2" ht="15.75">
      <c r="B325" s="92"/>
    </row>
    <row r="326" spans="2:2" ht="15.75">
      <c r="B326" s="92"/>
    </row>
    <row r="327" spans="2:2" ht="15.75">
      <c r="B327" s="92"/>
    </row>
    <row r="328" spans="2:2" ht="15.75">
      <c r="B328" s="92"/>
    </row>
    <row r="329" spans="2:2" ht="15.75">
      <c r="B329" s="92"/>
    </row>
    <row r="330" spans="2:2" ht="15.75">
      <c r="B330" s="92"/>
    </row>
    <row r="331" spans="2:2" ht="15.75">
      <c r="B331" s="92"/>
    </row>
    <row r="332" spans="2:2" ht="15.75">
      <c r="B332" s="92"/>
    </row>
    <row r="333" spans="2:2" ht="15.75">
      <c r="B333" s="92"/>
    </row>
    <row r="334" spans="2:2" ht="15.75">
      <c r="B334" s="92"/>
    </row>
    <row r="335" spans="2:2" ht="15.75">
      <c r="B335" s="92"/>
    </row>
    <row r="336" spans="2:2" ht="15.75">
      <c r="B336" s="92"/>
    </row>
    <row r="337" spans="2:2" ht="15.75">
      <c r="B337" s="92"/>
    </row>
  </sheetData>
  <sheetProtection password="CC3D" sheet="1" objects="1" scenarios="1"/>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3:K42"/>
  <sheetViews>
    <sheetView workbookViewId="0">
      <selection activeCell="B8" sqref="B8"/>
    </sheetView>
  </sheetViews>
  <sheetFormatPr defaultColWidth="9.140625" defaultRowHeight="15"/>
  <cols>
    <col min="1" max="1" width="1.42578125" style="67" customWidth="1"/>
    <col min="2" max="2" width="46.5703125" style="67" customWidth="1"/>
    <col min="3" max="3" width="9.7109375" style="67" customWidth="1"/>
    <col min="4" max="4" width="5.5703125" style="67" bestFit="1" customWidth="1"/>
    <col min="5" max="5" width="9.7109375" style="67" customWidth="1"/>
    <col min="6" max="6" width="5.5703125" style="67" bestFit="1" customWidth="1"/>
    <col min="7" max="7" width="9.42578125" style="67" bestFit="1" customWidth="1"/>
    <col min="8" max="8" width="5.5703125" style="67" bestFit="1" customWidth="1"/>
    <col min="9" max="16384" width="9.140625" style="67"/>
  </cols>
  <sheetData>
    <row r="3" spans="2:10">
      <c r="J3" s="94" t="s">
        <v>209</v>
      </c>
    </row>
    <row r="5" spans="2:10">
      <c r="C5" s="98"/>
    </row>
    <row r="6" spans="2:10">
      <c r="C6" s="98"/>
    </row>
    <row r="7" spans="2:10" ht="18.75">
      <c r="B7" s="97" t="s">
        <v>413</v>
      </c>
      <c r="C7" s="99"/>
      <c r="D7" s="99"/>
      <c r="E7" s="99"/>
      <c r="F7" s="99"/>
      <c r="G7" s="99"/>
      <c r="H7" s="99"/>
      <c r="I7" s="99"/>
      <c r="J7" s="99"/>
    </row>
    <row r="8" spans="2:10" ht="12" customHeight="1">
      <c r="B8" s="100"/>
    </row>
    <row r="9" spans="2:10" ht="21" customHeight="1">
      <c r="B9" s="104" t="s">
        <v>400</v>
      </c>
      <c r="C9" s="129" t="s">
        <v>176</v>
      </c>
      <c r="D9" s="129"/>
      <c r="E9" s="129" t="s">
        <v>175</v>
      </c>
      <c r="F9" s="129"/>
      <c r="G9" s="129" t="s">
        <v>173</v>
      </c>
      <c r="H9" s="129"/>
    </row>
    <row r="10" spans="2:10" ht="27.75" customHeight="1">
      <c r="B10" s="107" t="s">
        <v>4</v>
      </c>
      <c r="C10" s="105">
        <v>14885</v>
      </c>
      <c r="D10" s="102">
        <v>0.75302271462538573</v>
      </c>
      <c r="E10" s="105">
        <v>17949</v>
      </c>
      <c r="F10" s="102">
        <v>0.81534478059416737</v>
      </c>
      <c r="G10" s="105">
        <v>32834</v>
      </c>
      <c r="H10" s="102">
        <v>0.78585960125415855</v>
      </c>
    </row>
    <row r="11" spans="2:10" ht="27.75" customHeight="1">
      <c r="B11" s="107" t="s">
        <v>399</v>
      </c>
      <c r="C11" s="105">
        <v>514</v>
      </c>
      <c r="D11" s="102">
        <v>2.6002934183234683E-2</v>
      </c>
      <c r="E11" s="105">
        <v>436</v>
      </c>
      <c r="F11" s="102">
        <v>1.980557826837467E-2</v>
      </c>
      <c r="G11" s="105">
        <v>950</v>
      </c>
      <c r="H11" s="102">
        <v>2.2737608003638016E-2</v>
      </c>
    </row>
    <row r="12" spans="2:10" ht="27.75" customHeight="1">
      <c r="B12" s="107" t="s">
        <v>401</v>
      </c>
      <c r="C12" s="105">
        <v>135</v>
      </c>
      <c r="D12" s="102">
        <v>6.8295644255577477E-3</v>
      </c>
      <c r="E12" s="105">
        <v>0</v>
      </c>
      <c r="F12" s="102">
        <v>0</v>
      </c>
      <c r="G12" s="105">
        <v>135</v>
      </c>
      <c r="H12" s="102">
        <v>3.2311337689380341E-3</v>
      </c>
    </row>
    <row r="13" spans="2:10" ht="27.75" customHeight="1">
      <c r="B13" s="107" t="s">
        <v>402</v>
      </c>
      <c r="C13" s="105">
        <v>3562</v>
      </c>
      <c r="D13" s="102">
        <v>0.18019932210249406</v>
      </c>
      <c r="E13" s="105">
        <v>2529</v>
      </c>
      <c r="F13" s="102">
        <v>0.11488143908421913</v>
      </c>
      <c r="G13" s="105">
        <v>6091</v>
      </c>
      <c r="H13" s="102">
        <v>0.14578396878964123</v>
      </c>
    </row>
    <row r="14" spans="2:10" ht="27.75" customHeight="1">
      <c r="B14" s="107" t="s">
        <v>403</v>
      </c>
      <c r="C14" s="105">
        <v>297</v>
      </c>
      <c r="D14" s="102">
        <v>1.5025041736227046E-2</v>
      </c>
      <c r="E14" s="105">
        <v>940</v>
      </c>
      <c r="F14" s="102">
        <v>4.2700099936404105E-2</v>
      </c>
      <c r="G14" s="105">
        <v>1237</v>
      </c>
      <c r="H14" s="102">
        <v>2.9606759053158134E-2</v>
      </c>
    </row>
    <row r="15" spans="2:10" ht="27.75" customHeight="1">
      <c r="B15" s="108" t="s">
        <v>44</v>
      </c>
      <c r="C15" s="106">
        <v>374</v>
      </c>
      <c r="D15" s="109">
        <v>1.8920422927100722E-2</v>
      </c>
      <c r="E15" s="106">
        <v>160</v>
      </c>
      <c r="F15" s="109">
        <v>7.2681021168347418E-3</v>
      </c>
      <c r="G15" s="106">
        <v>534</v>
      </c>
      <c r="H15" s="109">
        <v>1.2780929130466001E-2</v>
      </c>
    </row>
    <row r="16" spans="2:10" ht="27.75" customHeight="1">
      <c r="B16" s="110" t="s">
        <v>174</v>
      </c>
      <c r="C16" s="111">
        <v>19767</v>
      </c>
      <c r="D16" s="112">
        <v>1</v>
      </c>
      <c r="E16" s="111">
        <v>22014</v>
      </c>
      <c r="F16" s="112">
        <v>1</v>
      </c>
      <c r="G16" s="111">
        <v>41781</v>
      </c>
      <c r="H16" s="112">
        <v>1</v>
      </c>
    </row>
    <row r="17" spans="2:11" ht="15.75" customHeight="1">
      <c r="B17" s="95"/>
      <c r="C17" s="95"/>
      <c r="D17" s="95"/>
      <c r="E17" s="95"/>
      <c r="F17" s="95"/>
      <c r="G17" s="95"/>
      <c r="H17" s="95"/>
      <c r="I17" s="95"/>
      <c r="J17" s="95"/>
    </row>
    <row r="18" spans="2:11" ht="18.75">
      <c r="B18" s="100"/>
      <c r="C18" s="95"/>
      <c r="D18" s="95"/>
      <c r="E18" s="95"/>
      <c r="F18" s="95"/>
      <c r="G18" s="95"/>
      <c r="H18" s="95"/>
      <c r="I18" s="95"/>
    </row>
    <row r="19" spans="2:11">
      <c r="B19" s="95"/>
      <c r="C19" s="95"/>
      <c r="D19" s="95"/>
      <c r="E19" s="95"/>
      <c r="F19" s="95"/>
      <c r="G19" s="95"/>
      <c r="H19" s="95"/>
      <c r="I19" s="95"/>
    </row>
    <row r="20" spans="2:11">
      <c r="K20" s="102"/>
    </row>
    <row r="23" spans="2:11">
      <c r="K23" s="101"/>
    </row>
    <row r="36" spans="2:11">
      <c r="B36" s="95"/>
      <c r="C36" s="95"/>
      <c r="D36" s="95"/>
      <c r="E36" s="95"/>
      <c r="F36" s="95"/>
      <c r="G36" s="95"/>
      <c r="H36" s="95"/>
      <c r="I36" s="95"/>
    </row>
    <row r="37" spans="2:11">
      <c r="B37" s="99"/>
      <c r="C37" s="99"/>
      <c r="D37" s="99"/>
      <c r="E37" s="99"/>
      <c r="F37" s="99"/>
      <c r="G37" s="99"/>
      <c r="H37" s="99"/>
      <c r="I37" s="99"/>
      <c r="J37" s="99"/>
    </row>
    <row r="38" spans="2:11">
      <c r="B38" s="67" t="s">
        <v>405</v>
      </c>
    </row>
    <row r="41" spans="2:11" ht="23.25" customHeight="1">
      <c r="B41" s="124" t="s">
        <v>398</v>
      </c>
      <c r="C41" s="125"/>
      <c r="D41" s="125"/>
      <c r="E41" s="125"/>
      <c r="F41" s="125"/>
      <c r="G41" s="125"/>
      <c r="H41" s="125"/>
      <c r="I41" s="125"/>
      <c r="J41" s="125"/>
      <c r="K41" s="103"/>
    </row>
    <row r="42" spans="2:11" ht="96.75" customHeight="1">
      <c r="B42" s="126" t="s">
        <v>406</v>
      </c>
      <c r="C42" s="127"/>
      <c r="D42" s="127"/>
      <c r="E42" s="127"/>
      <c r="F42" s="127"/>
      <c r="G42" s="127"/>
      <c r="H42" s="127"/>
      <c r="I42" s="127"/>
      <c r="J42" s="127"/>
      <c r="K42" s="128"/>
    </row>
  </sheetData>
  <sheetProtection password="CC3D" sheet="1" objects="1" scenarios="1"/>
  <mergeCells count="5">
    <mergeCell ref="B41:J41"/>
    <mergeCell ref="B42:K42"/>
    <mergeCell ref="C9:D9"/>
    <mergeCell ref="E9:F9"/>
    <mergeCell ref="G9:H9"/>
  </mergeCells>
  <hyperlinks>
    <hyperlink ref="J3" location="'2.1'!A1" display="Tornar a l'índex"/>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B3:J54"/>
  <sheetViews>
    <sheetView workbookViewId="0">
      <selection activeCell="L16" sqref="L16"/>
    </sheetView>
  </sheetViews>
  <sheetFormatPr defaultColWidth="9.140625" defaultRowHeight="15"/>
  <cols>
    <col min="1" max="1" width="1.42578125" style="67" customWidth="1"/>
    <col min="2" max="2" width="46.5703125" style="67" customWidth="1"/>
    <col min="3" max="3" width="9.7109375" style="67" customWidth="1"/>
    <col min="4" max="4" width="5.5703125" style="67" bestFit="1" customWidth="1"/>
    <col min="5" max="5" width="9.7109375" style="67" customWidth="1"/>
    <col min="6" max="6" width="5.5703125" style="67" bestFit="1" customWidth="1"/>
    <col min="7" max="7" width="9.42578125" style="67" bestFit="1" customWidth="1"/>
    <col min="8" max="8" width="5.5703125" style="67" bestFit="1" customWidth="1"/>
    <col min="9" max="16384" width="9.140625" style="67"/>
  </cols>
  <sheetData>
    <row r="3" spans="2:10">
      <c r="I3" s="94" t="s">
        <v>209</v>
      </c>
    </row>
    <row r="5" spans="2:10">
      <c r="C5" s="98"/>
    </row>
    <row r="6" spans="2:10">
      <c r="C6" s="98"/>
    </row>
    <row r="7" spans="2:10" ht="18.75">
      <c r="B7" s="97" t="s">
        <v>414</v>
      </c>
      <c r="C7" s="99"/>
      <c r="D7" s="99"/>
      <c r="E7" s="99"/>
      <c r="F7" s="99"/>
      <c r="G7" s="99"/>
      <c r="H7" s="99"/>
      <c r="I7" s="99"/>
    </row>
    <row r="8" spans="2:10" ht="18.75">
      <c r="B8" s="100"/>
    </row>
    <row r="9" spans="2:10" ht="15.75" customHeight="1">
      <c r="B9" s="86" t="s">
        <v>410</v>
      </c>
      <c r="C9" s="95"/>
      <c r="D9" s="95"/>
      <c r="E9" s="95"/>
      <c r="F9" s="95"/>
      <c r="G9" s="95"/>
      <c r="H9" s="95"/>
      <c r="I9" s="95"/>
    </row>
    <row r="10" spans="2:10">
      <c r="C10" s="95"/>
      <c r="D10" s="95"/>
      <c r="E10" s="95"/>
      <c r="F10" s="95"/>
      <c r="G10" s="95"/>
      <c r="H10" s="95"/>
    </row>
    <row r="11" spans="2:10">
      <c r="B11" s="95"/>
      <c r="C11" s="95"/>
      <c r="D11" s="95"/>
      <c r="E11" s="95"/>
      <c r="F11" s="95"/>
      <c r="G11" s="95"/>
      <c r="H11" s="95"/>
    </row>
    <row r="12" spans="2:10">
      <c r="J12" s="102"/>
    </row>
    <row r="15" spans="2:10">
      <c r="J15" s="101"/>
    </row>
    <row r="28" spans="2:8">
      <c r="B28" s="95"/>
      <c r="C28" s="95"/>
      <c r="D28" s="95"/>
      <c r="E28" s="95"/>
      <c r="F28" s="95"/>
      <c r="G28" s="95"/>
      <c r="H28" s="95"/>
    </row>
    <row r="29" spans="2:8">
      <c r="B29" s="95"/>
      <c r="C29" s="95"/>
      <c r="D29" s="95"/>
      <c r="E29" s="95"/>
      <c r="F29" s="95"/>
      <c r="G29" s="95"/>
      <c r="H29" s="95"/>
    </row>
    <row r="30" spans="2:8">
      <c r="B30" s="86" t="s">
        <v>409</v>
      </c>
      <c r="C30" s="95"/>
      <c r="D30" s="95"/>
      <c r="E30" s="95"/>
      <c r="F30" s="95"/>
      <c r="G30" s="95"/>
      <c r="H30" s="95"/>
    </row>
    <row r="31" spans="2:8">
      <c r="B31" s="95"/>
      <c r="C31" s="95"/>
      <c r="D31" s="95"/>
      <c r="E31" s="95"/>
      <c r="F31" s="95"/>
      <c r="G31" s="95"/>
      <c r="H31" s="95"/>
    </row>
    <row r="32" spans="2:8">
      <c r="B32" s="95"/>
      <c r="C32" s="95"/>
      <c r="D32" s="95"/>
      <c r="E32" s="95"/>
      <c r="F32" s="95"/>
      <c r="G32" s="95"/>
      <c r="H32" s="95"/>
    </row>
    <row r="33" spans="2:8">
      <c r="B33" s="95"/>
      <c r="C33" s="95"/>
      <c r="D33" s="95"/>
      <c r="E33" s="95"/>
      <c r="F33" s="95"/>
      <c r="G33" s="95"/>
      <c r="H33" s="95"/>
    </row>
    <row r="34" spans="2:8">
      <c r="B34" s="95"/>
      <c r="C34" s="95"/>
      <c r="D34" s="95"/>
      <c r="E34" s="95"/>
      <c r="F34" s="95"/>
      <c r="G34" s="95"/>
      <c r="H34" s="95"/>
    </row>
    <row r="35" spans="2:8">
      <c r="B35" s="95"/>
      <c r="C35" s="95"/>
      <c r="D35" s="95"/>
      <c r="E35" s="95"/>
      <c r="F35" s="95"/>
      <c r="G35" s="95"/>
      <c r="H35" s="95"/>
    </row>
    <row r="36" spans="2:8">
      <c r="B36" s="95"/>
      <c r="C36" s="95"/>
      <c r="D36" s="95"/>
      <c r="E36" s="95"/>
      <c r="F36" s="95"/>
      <c r="G36" s="95"/>
      <c r="H36" s="95"/>
    </row>
    <row r="37" spans="2:8">
      <c r="B37" s="95"/>
      <c r="C37" s="95"/>
      <c r="D37" s="95"/>
      <c r="E37" s="95"/>
      <c r="F37" s="95"/>
      <c r="G37" s="95"/>
      <c r="H37" s="95"/>
    </row>
    <row r="38" spans="2:8">
      <c r="B38" s="95"/>
      <c r="C38" s="95"/>
      <c r="D38" s="95"/>
      <c r="E38" s="95"/>
      <c r="F38" s="95"/>
      <c r="G38" s="95"/>
      <c r="H38" s="95"/>
    </row>
    <row r="39" spans="2:8">
      <c r="B39" s="95"/>
      <c r="C39" s="95"/>
      <c r="D39" s="95"/>
      <c r="E39" s="95"/>
      <c r="F39" s="95"/>
      <c r="G39" s="95"/>
      <c r="H39" s="95"/>
    </row>
    <row r="40" spans="2:8">
      <c r="B40" s="95"/>
      <c r="C40" s="95"/>
      <c r="D40" s="95"/>
      <c r="E40" s="95"/>
      <c r="F40" s="95"/>
      <c r="G40" s="95"/>
      <c r="H40" s="95"/>
    </row>
    <row r="41" spans="2:8">
      <c r="B41" s="95"/>
      <c r="C41" s="95"/>
      <c r="D41" s="95"/>
      <c r="E41" s="95"/>
      <c r="F41" s="95"/>
      <c r="G41" s="95"/>
      <c r="H41" s="95"/>
    </row>
    <row r="42" spans="2:8">
      <c r="B42" s="95"/>
      <c r="C42" s="95"/>
      <c r="D42" s="95"/>
      <c r="E42" s="95"/>
      <c r="F42" s="95"/>
      <c r="G42" s="95"/>
      <c r="H42" s="95"/>
    </row>
    <row r="43" spans="2:8">
      <c r="B43" s="95"/>
      <c r="C43" s="95"/>
      <c r="D43" s="95"/>
      <c r="E43" s="95"/>
      <c r="F43" s="95"/>
      <c r="G43" s="95"/>
      <c r="H43" s="95"/>
    </row>
    <row r="44" spans="2:8">
      <c r="B44" s="95"/>
      <c r="C44" s="95"/>
      <c r="D44" s="95"/>
      <c r="E44" s="95"/>
      <c r="F44" s="95"/>
      <c r="G44" s="95"/>
      <c r="H44" s="95"/>
    </row>
    <row r="45" spans="2:8">
      <c r="B45" s="95"/>
      <c r="C45" s="95"/>
      <c r="D45" s="95"/>
      <c r="E45" s="95"/>
      <c r="F45" s="95"/>
      <c r="G45" s="95"/>
      <c r="H45" s="95"/>
    </row>
    <row r="46" spans="2:8">
      <c r="B46" s="95"/>
      <c r="C46" s="95"/>
      <c r="D46" s="95"/>
      <c r="E46" s="95"/>
      <c r="F46" s="95"/>
      <c r="G46" s="95"/>
      <c r="H46" s="95"/>
    </row>
    <row r="47" spans="2:8">
      <c r="B47" s="95"/>
      <c r="C47" s="95"/>
      <c r="D47" s="95"/>
      <c r="E47" s="95"/>
      <c r="F47" s="95"/>
      <c r="G47" s="95"/>
      <c r="H47" s="95"/>
    </row>
    <row r="48" spans="2:8">
      <c r="B48" s="95"/>
      <c r="C48" s="95"/>
      <c r="D48" s="95"/>
      <c r="E48" s="95"/>
      <c r="F48" s="95"/>
      <c r="G48" s="95"/>
      <c r="H48" s="95"/>
    </row>
    <row r="49" spans="2:10">
      <c r="B49" s="99"/>
      <c r="C49" s="99"/>
      <c r="D49" s="99"/>
      <c r="E49" s="99"/>
      <c r="F49" s="99"/>
      <c r="G49" s="99"/>
      <c r="H49" s="99"/>
      <c r="I49" s="99"/>
    </row>
    <row r="50" spans="2:10">
      <c r="B50" s="67" t="s">
        <v>405</v>
      </c>
    </row>
    <row r="53" spans="2:10" ht="23.25" customHeight="1">
      <c r="B53" s="124" t="s">
        <v>398</v>
      </c>
      <c r="C53" s="125"/>
      <c r="D53" s="125"/>
      <c r="E53" s="125"/>
      <c r="F53" s="125"/>
      <c r="G53" s="125"/>
      <c r="H53" s="125"/>
      <c r="I53" s="125"/>
      <c r="J53" s="103"/>
    </row>
    <row r="54" spans="2:10" ht="113.25" customHeight="1">
      <c r="B54" s="126" t="s">
        <v>407</v>
      </c>
      <c r="C54" s="127"/>
      <c r="D54" s="127"/>
      <c r="E54" s="127"/>
      <c r="F54" s="127"/>
      <c r="G54" s="127"/>
      <c r="H54" s="127"/>
      <c r="I54" s="127"/>
      <c r="J54" s="128"/>
    </row>
  </sheetData>
  <sheetProtection password="CC3D" sheet="1" objects="1" scenarios="1"/>
  <mergeCells count="2">
    <mergeCell ref="B53:I53"/>
    <mergeCell ref="B54:J54"/>
  </mergeCells>
  <hyperlinks>
    <hyperlink ref="I3" location="'2.2'!A1" display="Tornar a l'í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R328"/>
  <sheetViews>
    <sheetView showGridLines="0" zoomScale="90" zoomScaleNormal="90" workbookViewId="0">
      <selection activeCell="J34" sqref="J34"/>
    </sheetView>
  </sheetViews>
  <sheetFormatPr defaultColWidth="9.140625" defaultRowHeight="15"/>
  <cols>
    <col min="1" max="1" width="24.85546875" customWidth="1"/>
    <col min="2" max="2" width="53.140625" customWidth="1"/>
    <col min="3" max="3" width="94.5703125" customWidth="1"/>
    <col min="10" max="10" width="103.140625" bestFit="1" customWidth="1"/>
    <col min="11" max="14" width="7.85546875" customWidth="1"/>
  </cols>
  <sheetData>
    <row r="1" spans="1:18">
      <c r="A1" s="1" t="s">
        <v>0</v>
      </c>
      <c r="B1" s="2"/>
      <c r="F1" s="2"/>
    </row>
    <row r="2" spans="1:18">
      <c r="A2" s="3"/>
      <c r="B2" s="2"/>
      <c r="F2" s="2"/>
    </row>
    <row r="3" spans="1:18">
      <c r="A3" s="3"/>
      <c r="B3" s="2"/>
      <c r="F3" s="2"/>
    </row>
    <row r="4" spans="1:18">
      <c r="A4" s="3"/>
      <c r="B4" s="132" t="s">
        <v>1</v>
      </c>
      <c r="C4" s="132" t="s">
        <v>2</v>
      </c>
      <c r="D4" s="133" t="s">
        <v>3</v>
      </c>
    </row>
    <row r="5" spans="1:18">
      <c r="A5" s="3"/>
      <c r="B5" s="132"/>
      <c r="C5" s="132"/>
      <c r="D5" s="133"/>
    </row>
    <row r="6" spans="1:18">
      <c r="B6" s="134" t="s">
        <v>4</v>
      </c>
      <c r="C6" s="4" t="s">
        <v>5</v>
      </c>
      <c r="D6" s="5">
        <v>61</v>
      </c>
    </row>
    <row r="7" spans="1:18">
      <c r="B7" s="131"/>
      <c r="C7" s="6" t="s">
        <v>6</v>
      </c>
      <c r="D7" s="7">
        <v>1030</v>
      </c>
    </row>
    <row r="8" spans="1:18">
      <c r="B8" s="131"/>
      <c r="C8" s="6" t="s">
        <v>7</v>
      </c>
      <c r="D8" s="7">
        <v>1461</v>
      </c>
    </row>
    <row r="9" spans="1:18">
      <c r="B9" s="131"/>
      <c r="C9" s="6" t="s">
        <v>8</v>
      </c>
      <c r="D9" s="7">
        <v>1762</v>
      </c>
      <c r="K9" t="s">
        <v>176</v>
      </c>
      <c r="L9" t="s">
        <v>175</v>
      </c>
      <c r="M9" t="s">
        <v>173</v>
      </c>
    </row>
    <row r="10" spans="1:18">
      <c r="B10" s="131"/>
      <c r="C10" s="6" t="s">
        <v>9</v>
      </c>
      <c r="D10" s="7">
        <v>202</v>
      </c>
      <c r="J10" s="58" t="s">
        <v>173</v>
      </c>
      <c r="K10" s="130" t="s">
        <v>176</v>
      </c>
      <c r="L10" s="130"/>
      <c r="M10" s="130" t="s">
        <v>175</v>
      </c>
      <c r="N10" s="130"/>
      <c r="O10" s="130" t="s">
        <v>173</v>
      </c>
      <c r="P10" s="130"/>
    </row>
    <row r="11" spans="1:18">
      <c r="B11" s="131"/>
      <c r="C11" s="6" t="s">
        <v>10</v>
      </c>
      <c r="D11" s="7">
        <v>548</v>
      </c>
      <c r="J11" s="58" t="str">
        <f>B6</f>
        <v>Programes de formació professional per a l'ocupació</v>
      </c>
      <c r="K11" s="59">
        <f>SUM(D75:D90)</f>
        <v>14885</v>
      </c>
      <c r="L11" s="60">
        <f t="shared" ref="L11:L17" si="0">K11/$K$17</f>
        <v>0.75302271462538573</v>
      </c>
      <c r="M11" s="59">
        <f t="shared" ref="M11:M17" si="1">O11-K11</f>
        <v>17949</v>
      </c>
      <c r="N11" s="60">
        <f t="shared" ref="N11:N17" si="2">M11/$M$17</f>
        <v>0.81534478059416737</v>
      </c>
      <c r="O11" s="59">
        <f>SUM(D6:D24)</f>
        <v>32834</v>
      </c>
      <c r="P11" s="60">
        <f>O11/$O$17</f>
        <v>0.78585960125415855</v>
      </c>
      <c r="R11" s="27">
        <f>K11/O11</f>
        <v>0.45334104891271243</v>
      </c>
    </row>
    <row r="12" spans="1:18">
      <c r="B12" s="131"/>
      <c r="C12" s="6" t="s">
        <v>11</v>
      </c>
      <c r="D12" s="7">
        <v>401</v>
      </c>
      <c r="J12" s="58" t="str">
        <f>B25</f>
        <v>Accions formatives en el marc 30 Plus</v>
      </c>
      <c r="K12" s="59">
        <f>E91</f>
        <v>514</v>
      </c>
      <c r="L12" s="60">
        <f t="shared" si="0"/>
        <v>2.6002934183234683E-2</v>
      </c>
      <c r="M12" s="59">
        <f t="shared" si="1"/>
        <v>436</v>
      </c>
      <c r="N12" s="60">
        <f t="shared" si="2"/>
        <v>1.980557826837467E-2</v>
      </c>
      <c r="O12" s="59">
        <f>D25+D26+D27</f>
        <v>950</v>
      </c>
      <c r="P12" s="60">
        <f t="shared" ref="P12:P17" si="3">O12/$O$17</f>
        <v>2.2737608003638016E-2</v>
      </c>
    </row>
    <row r="13" spans="1:18">
      <c r="B13" s="131"/>
      <c r="C13" s="6" t="s">
        <v>12</v>
      </c>
      <c r="D13" s="7">
        <v>729</v>
      </c>
      <c r="J13" s="58" t="str">
        <f>B28</f>
        <v>Accions formatives en el marc del Conveni nou CIRE</v>
      </c>
      <c r="K13" s="59">
        <f>E93</f>
        <v>135</v>
      </c>
      <c r="L13" s="60">
        <f t="shared" si="0"/>
        <v>6.8295644255577477E-3</v>
      </c>
      <c r="M13" s="59">
        <f t="shared" si="1"/>
        <v>0</v>
      </c>
      <c r="N13" s="60">
        <f t="shared" si="2"/>
        <v>0</v>
      </c>
      <c r="O13" s="59">
        <f>D28+D29</f>
        <v>135</v>
      </c>
      <c r="P13" s="60">
        <f t="shared" si="3"/>
        <v>3.2311337689380341E-3</v>
      </c>
    </row>
    <row r="14" spans="1:18">
      <c r="B14" s="131"/>
      <c r="C14" s="6" t="s">
        <v>13</v>
      </c>
      <c r="D14" s="7">
        <v>730</v>
      </c>
      <c r="J14" s="58" t="str">
        <f>B30</f>
        <v>Accions formatives en el marc del Programa de Garantia Juvenil</v>
      </c>
      <c r="K14" s="59">
        <f>SUM(D95:D102)</f>
        <v>3562</v>
      </c>
      <c r="L14" s="60">
        <f t="shared" si="0"/>
        <v>0.18019932210249406</v>
      </c>
      <c r="M14" s="59">
        <f t="shared" si="1"/>
        <v>2529</v>
      </c>
      <c r="N14" s="60">
        <f t="shared" si="2"/>
        <v>0.11488143908421913</v>
      </c>
      <c r="O14" s="59">
        <f>D30+D31+D32+D33+D34+D35+D36+D37+D38</f>
        <v>6091</v>
      </c>
      <c r="P14" s="60">
        <f t="shared" si="3"/>
        <v>0.14578396878964123</v>
      </c>
      <c r="R14" s="28">
        <f>SUM(O12:O16)</f>
        <v>8947</v>
      </c>
    </row>
    <row r="15" spans="1:18">
      <c r="B15" s="131"/>
      <c r="C15" s="6" t="s">
        <v>14</v>
      </c>
      <c r="D15" s="7">
        <v>18</v>
      </c>
      <c r="J15" s="58" t="str">
        <f>B39</f>
        <v>Accions formatives en el marc del Programa de Treball i Formació</v>
      </c>
      <c r="K15" s="59">
        <f>E103</f>
        <v>297</v>
      </c>
      <c r="L15" s="60">
        <f t="shared" si="0"/>
        <v>1.5025041736227046E-2</v>
      </c>
      <c r="M15" s="59">
        <f t="shared" si="1"/>
        <v>940</v>
      </c>
      <c r="N15" s="60">
        <f t="shared" si="2"/>
        <v>4.2700099936404105E-2</v>
      </c>
      <c r="O15" s="59">
        <f>D39+D40</f>
        <v>1237</v>
      </c>
      <c r="P15" s="60">
        <f t="shared" si="3"/>
        <v>2.9606759053158134E-2</v>
      </c>
      <c r="R15" s="27">
        <f>K17/O17</f>
        <v>0.47310978674517123</v>
      </c>
    </row>
    <row r="16" spans="1:18">
      <c r="B16" s="131"/>
      <c r="C16" s="6" t="s">
        <v>15</v>
      </c>
      <c r="D16" s="7">
        <v>21050</v>
      </c>
      <c r="J16" s="58" t="str">
        <f>B41</f>
        <v>Accions formatives en el marc de Programes Integrals persones desocupades de llarga durada majors de 30 anys</v>
      </c>
      <c r="K16" s="59">
        <f>E105</f>
        <v>374</v>
      </c>
      <c r="L16" s="60">
        <f t="shared" si="0"/>
        <v>1.8920422927100722E-2</v>
      </c>
      <c r="M16" s="59">
        <f t="shared" si="1"/>
        <v>160</v>
      </c>
      <c r="N16" s="60">
        <f t="shared" si="2"/>
        <v>7.2681021168347418E-3</v>
      </c>
      <c r="O16" s="59">
        <f>D41+D42</f>
        <v>534</v>
      </c>
      <c r="P16" s="60">
        <f t="shared" si="3"/>
        <v>1.2780929130466001E-2</v>
      </c>
    </row>
    <row r="17" spans="2:16">
      <c r="B17" s="131"/>
      <c r="C17" s="6" t="s">
        <v>16</v>
      </c>
      <c r="D17" s="7">
        <v>2558</v>
      </c>
      <c r="J17" s="58" t="s">
        <v>174</v>
      </c>
      <c r="K17" s="59">
        <f>SUM(K11:K16)</f>
        <v>19767</v>
      </c>
      <c r="L17" s="60">
        <f t="shared" si="0"/>
        <v>1</v>
      </c>
      <c r="M17" s="59">
        <f t="shared" si="1"/>
        <v>22014</v>
      </c>
      <c r="N17" s="60">
        <f t="shared" si="2"/>
        <v>1</v>
      </c>
      <c r="O17" s="59">
        <f>SUM(O11:O16)</f>
        <v>41781</v>
      </c>
      <c r="P17" s="60">
        <f t="shared" si="3"/>
        <v>1</v>
      </c>
    </row>
    <row r="18" spans="2:16">
      <c r="B18" s="131"/>
      <c r="C18" s="6" t="s">
        <v>17</v>
      </c>
      <c r="D18" s="7">
        <v>8</v>
      </c>
    </row>
    <row r="19" spans="2:16">
      <c r="B19" s="131"/>
      <c r="C19" s="6" t="s">
        <v>18</v>
      </c>
      <c r="D19" s="7">
        <v>215</v>
      </c>
    </row>
    <row r="20" spans="2:16">
      <c r="B20" s="131"/>
      <c r="C20" s="6" t="s">
        <v>19</v>
      </c>
      <c r="D20" s="7">
        <v>140</v>
      </c>
    </row>
    <row r="21" spans="2:16">
      <c r="B21" s="131"/>
      <c r="C21" s="6" t="s">
        <v>20</v>
      </c>
      <c r="D21" s="7">
        <v>412</v>
      </c>
    </row>
    <row r="22" spans="2:16">
      <c r="B22" s="131"/>
      <c r="C22" s="6" t="s">
        <v>21</v>
      </c>
      <c r="D22" s="7">
        <v>833</v>
      </c>
    </row>
    <row r="23" spans="2:16">
      <c r="B23" s="131"/>
      <c r="C23" s="6" t="s">
        <v>22</v>
      </c>
      <c r="D23" s="7">
        <v>340</v>
      </c>
    </row>
    <row r="24" spans="2:16">
      <c r="B24" s="135"/>
      <c r="C24" s="29" t="s">
        <v>23</v>
      </c>
      <c r="D24" s="30">
        <v>336</v>
      </c>
    </row>
    <row r="25" spans="2:16">
      <c r="B25" s="136" t="s">
        <v>399</v>
      </c>
      <c r="C25" s="31" t="s">
        <v>25</v>
      </c>
      <c r="D25" s="32">
        <v>931</v>
      </c>
    </row>
    <row r="26" spans="2:16">
      <c r="B26" s="137"/>
      <c r="C26" s="33" t="s">
        <v>26</v>
      </c>
      <c r="D26" s="34">
        <v>2</v>
      </c>
    </row>
    <row r="27" spans="2:16">
      <c r="B27" s="137"/>
      <c r="C27" s="33" t="s">
        <v>27</v>
      </c>
      <c r="D27" s="34">
        <v>17</v>
      </c>
    </row>
    <row r="28" spans="2:16">
      <c r="B28" s="131" t="s">
        <v>401</v>
      </c>
      <c r="C28" s="6" t="s">
        <v>29</v>
      </c>
      <c r="D28" s="7">
        <v>73</v>
      </c>
    </row>
    <row r="29" spans="2:16">
      <c r="B29" s="131"/>
      <c r="C29" s="6" t="s">
        <v>30</v>
      </c>
      <c r="D29" s="7">
        <v>62</v>
      </c>
    </row>
    <row r="30" spans="2:16">
      <c r="B30" s="137" t="s">
        <v>402</v>
      </c>
      <c r="C30" s="33" t="s">
        <v>32</v>
      </c>
      <c r="D30" s="34">
        <v>422</v>
      </c>
    </row>
    <row r="31" spans="2:16">
      <c r="B31" s="137"/>
      <c r="C31" s="33" t="s">
        <v>33</v>
      </c>
      <c r="D31" s="34">
        <v>329</v>
      </c>
    </row>
    <row r="32" spans="2:16">
      <c r="B32" s="137"/>
      <c r="C32" s="33" t="s">
        <v>34</v>
      </c>
      <c r="D32" s="34">
        <v>169</v>
      </c>
    </row>
    <row r="33" spans="1:6">
      <c r="B33" s="137"/>
      <c r="C33" s="33" t="s">
        <v>35</v>
      </c>
      <c r="D33" s="34">
        <v>443</v>
      </c>
    </row>
    <row r="34" spans="1:6">
      <c r="B34" s="137"/>
      <c r="C34" s="33" t="s">
        <v>36</v>
      </c>
      <c r="D34" s="34">
        <v>622</v>
      </c>
    </row>
    <row r="35" spans="1:6">
      <c r="B35" s="137"/>
      <c r="C35" s="33" t="s">
        <v>37</v>
      </c>
      <c r="D35" s="34">
        <v>315</v>
      </c>
    </row>
    <row r="36" spans="1:6">
      <c r="B36" s="137"/>
      <c r="C36" s="33" t="s">
        <v>38</v>
      </c>
      <c r="D36" s="34">
        <v>2184</v>
      </c>
    </row>
    <row r="37" spans="1:6">
      <c r="B37" s="137"/>
      <c r="C37" s="33" t="s">
        <v>39</v>
      </c>
      <c r="D37" s="34">
        <v>1487</v>
      </c>
    </row>
    <row r="38" spans="1:6">
      <c r="B38" s="137"/>
      <c r="C38" s="33" t="s">
        <v>40</v>
      </c>
      <c r="D38" s="34">
        <v>120</v>
      </c>
    </row>
    <row r="39" spans="1:6">
      <c r="B39" s="131" t="s">
        <v>403</v>
      </c>
      <c r="C39" s="6" t="s">
        <v>42</v>
      </c>
      <c r="D39" s="7">
        <v>487</v>
      </c>
    </row>
    <row r="40" spans="1:6">
      <c r="B40" s="131"/>
      <c r="C40" s="6" t="s">
        <v>43</v>
      </c>
      <c r="D40" s="7">
        <v>750</v>
      </c>
    </row>
    <row r="41" spans="1:6">
      <c r="B41" s="137" t="s">
        <v>404</v>
      </c>
      <c r="C41" s="33" t="s">
        <v>45</v>
      </c>
      <c r="D41" s="34">
        <v>343</v>
      </c>
    </row>
    <row r="42" spans="1:6">
      <c r="B42" s="138"/>
      <c r="C42" s="35" t="s">
        <v>46</v>
      </c>
      <c r="D42" s="36">
        <v>191</v>
      </c>
    </row>
    <row r="43" spans="1:6">
      <c r="B43" s="10" t="s">
        <v>3</v>
      </c>
      <c r="C43" s="10"/>
      <c r="D43" s="11">
        <v>41781</v>
      </c>
    </row>
    <row r="44" spans="1:6">
      <c r="A44" s="3"/>
      <c r="B44" s="2"/>
      <c r="F44" s="2"/>
    </row>
    <row r="45" spans="1:6">
      <c r="A45" s="3"/>
      <c r="B45" s="2"/>
      <c r="F45" s="2"/>
    </row>
    <row r="46" spans="1:6">
      <c r="A46" s="3"/>
      <c r="B46" s="2"/>
      <c r="F46" s="2"/>
    </row>
    <row r="47" spans="1:6">
      <c r="A47" s="139" t="s">
        <v>47</v>
      </c>
      <c r="B47" s="132" t="s">
        <v>1</v>
      </c>
      <c r="C47" s="132" t="s">
        <v>2</v>
      </c>
      <c r="D47" s="133" t="s">
        <v>3</v>
      </c>
    </row>
    <row r="48" spans="1:6">
      <c r="A48" s="139"/>
      <c r="B48" s="132"/>
      <c r="C48" s="132"/>
      <c r="D48" s="133"/>
    </row>
    <row r="49" spans="1:4">
      <c r="A49" s="134" t="s">
        <v>48</v>
      </c>
      <c r="B49" s="140" t="s">
        <v>4</v>
      </c>
      <c r="C49" s="4" t="s">
        <v>12</v>
      </c>
      <c r="D49" s="5">
        <v>81</v>
      </c>
    </row>
    <row r="50" spans="1:4">
      <c r="A50" s="131"/>
      <c r="B50" s="141"/>
      <c r="C50" s="6" t="s">
        <v>13</v>
      </c>
      <c r="D50" s="7">
        <v>46</v>
      </c>
    </row>
    <row r="51" spans="1:4">
      <c r="A51" s="131"/>
      <c r="B51" s="141"/>
      <c r="C51" s="6" t="s">
        <v>15</v>
      </c>
      <c r="D51" s="7">
        <v>764</v>
      </c>
    </row>
    <row r="52" spans="1:4">
      <c r="A52" s="131"/>
      <c r="B52" s="141"/>
      <c r="C52" s="6" t="s">
        <v>16</v>
      </c>
      <c r="D52" s="7">
        <v>108</v>
      </c>
    </row>
    <row r="53" spans="1:4">
      <c r="A53" s="131"/>
      <c r="B53" s="141"/>
      <c r="C53" s="6" t="s">
        <v>18</v>
      </c>
      <c r="D53" s="7">
        <v>129</v>
      </c>
    </row>
    <row r="54" spans="1:4">
      <c r="A54" s="131"/>
      <c r="B54" s="141"/>
      <c r="C54" s="6" t="s">
        <v>22</v>
      </c>
      <c r="D54" s="7">
        <v>9</v>
      </c>
    </row>
    <row r="55" spans="1:4">
      <c r="A55" s="131"/>
      <c r="B55" s="141"/>
      <c r="C55" s="6" t="s">
        <v>23</v>
      </c>
      <c r="D55" s="7">
        <v>70</v>
      </c>
    </row>
    <row r="56" spans="1:4">
      <c r="A56" s="131"/>
      <c r="B56" s="141" t="s">
        <v>24</v>
      </c>
      <c r="C56" s="6" t="s">
        <v>25</v>
      </c>
      <c r="D56" s="7">
        <v>43</v>
      </c>
    </row>
    <row r="57" spans="1:4">
      <c r="A57" s="131"/>
      <c r="B57" s="141"/>
      <c r="C57" s="6" t="s">
        <v>27</v>
      </c>
      <c r="D57" s="7">
        <v>9</v>
      </c>
    </row>
    <row r="58" spans="1:4">
      <c r="A58" s="131"/>
      <c r="B58" s="141" t="s">
        <v>31</v>
      </c>
      <c r="C58" s="6" t="s">
        <v>36</v>
      </c>
      <c r="D58" s="7">
        <v>15</v>
      </c>
    </row>
    <row r="59" spans="1:4">
      <c r="A59" s="131"/>
      <c r="B59" s="141"/>
      <c r="C59" s="6" t="s">
        <v>38</v>
      </c>
      <c r="D59" s="7">
        <v>82</v>
      </c>
    </row>
    <row r="60" spans="1:4">
      <c r="A60" s="131"/>
      <c r="B60" s="141"/>
      <c r="C60" s="6" t="s">
        <v>39</v>
      </c>
      <c r="D60" s="7">
        <v>106</v>
      </c>
    </row>
    <row r="61" spans="1:4">
      <c r="A61" s="131"/>
      <c r="B61" s="12" t="s">
        <v>41</v>
      </c>
      <c r="C61" s="6" t="s">
        <v>43</v>
      </c>
      <c r="D61" s="7">
        <v>94</v>
      </c>
    </row>
    <row r="62" spans="1:4">
      <c r="A62" s="131"/>
      <c r="B62" s="13" t="s">
        <v>49</v>
      </c>
      <c r="C62" s="14"/>
      <c r="D62" s="15">
        <v>1556</v>
      </c>
    </row>
    <row r="63" spans="1:4">
      <c r="A63" s="131" t="s">
        <v>50</v>
      </c>
      <c r="B63" s="141" t="s">
        <v>4</v>
      </c>
      <c r="C63" s="6" t="s">
        <v>15</v>
      </c>
      <c r="D63" s="7">
        <v>129</v>
      </c>
    </row>
    <row r="64" spans="1:4">
      <c r="A64" s="131"/>
      <c r="B64" s="141"/>
      <c r="C64" s="6" t="s">
        <v>16</v>
      </c>
      <c r="D64" s="7">
        <v>32</v>
      </c>
    </row>
    <row r="65" spans="1:5">
      <c r="A65" s="131"/>
      <c r="B65" s="131" t="s">
        <v>41</v>
      </c>
      <c r="C65" s="6" t="s">
        <v>42</v>
      </c>
      <c r="D65" s="7">
        <v>16</v>
      </c>
    </row>
    <row r="66" spans="1:5">
      <c r="A66" s="131"/>
      <c r="B66" s="131"/>
      <c r="C66" s="6" t="s">
        <v>43</v>
      </c>
      <c r="D66" s="7">
        <v>7</v>
      </c>
    </row>
    <row r="67" spans="1:5">
      <c r="A67" s="131"/>
      <c r="B67" s="13" t="s">
        <v>51</v>
      </c>
      <c r="C67" s="14"/>
      <c r="D67" s="15">
        <v>184</v>
      </c>
    </row>
    <row r="68" spans="1:5">
      <c r="A68" s="131" t="s">
        <v>52</v>
      </c>
      <c r="B68" s="141" t="s">
        <v>4</v>
      </c>
      <c r="C68" s="6" t="s">
        <v>15</v>
      </c>
      <c r="D68" s="7">
        <v>272</v>
      </c>
    </row>
    <row r="69" spans="1:5">
      <c r="A69" s="131"/>
      <c r="B69" s="141"/>
      <c r="C69" s="6" t="s">
        <v>16</v>
      </c>
      <c r="D69" s="7">
        <v>17</v>
      </c>
    </row>
    <row r="70" spans="1:5">
      <c r="A70" s="131"/>
      <c r="B70" s="141" t="s">
        <v>31</v>
      </c>
      <c r="C70" s="6" t="s">
        <v>35</v>
      </c>
      <c r="D70" s="7">
        <v>40</v>
      </c>
    </row>
    <row r="71" spans="1:5">
      <c r="A71" s="131"/>
      <c r="B71" s="141"/>
      <c r="C71" s="6" t="s">
        <v>39</v>
      </c>
      <c r="D71" s="7">
        <v>44</v>
      </c>
    </row>
    <row r="72" spans="1:5">
      <c r="A72" s="131"/>
      <c r="B72" s="131" t="s">
        <v>41</v>
      </c>
      <c r="C72" s="6" t="s">
        <v>42</v>
      </c>
      <c r="D72" s="7">
        <v>10</v>
      </c>
    </row>
    <row r="73" spans="1:5">
      <c r="A73" s="131"/>
      <c r="B73" s="131"/>
      <c r="C73" s="6" t="s">
        <v>43</v>
      </c>
      <c r="D73" s="7">
        <v>12</v>
      </c>
    </row>
    <row r="74" spans="1:5" ht="15.75" thickBot="1">
      <c r="A74" s="142"/>
      <c r="B74" s="37" t="s">
        <v>53</v>
      </c>
      <c r="C74" s="20"/>
      <c r="D74" s="21">
        <v>395</v>
      </c>
    </row>
    <row r="75" spans="1:5">
      <c r="A75" s="143" t="s">
        <v>54</v>
      </c>
      <c r="B75" s="146" t="s">
        <v>4</v>
      </c>
      <c r="C75" s="43" t="s">
        <v>5</v>
      </c>
      <c r="D75" s="44">
        <v>57</v>
      </c>
      <c r="E75" s="28">
        <f>SUM(D75:D90)</f>
        <v>14885</v>
      </c>
    </row>
    <row r="76" spans="1:5">
      <c r="A76" s="144"/>
      <c r="B76" s="137"/>
      <c r="C76" s="33" t="s">
        <v>6</v>
      </c>
      <c r="D76" s="45">
        <v>336</v>
      </c>
    </row>
    <row r="77" spans="1:5">
      <c r="A77" s="144"/>
      <c r="B77" s="137"/>
      <c r="C77" s="33" t="s">
        <v>7</v>
      </c>
      <c r="D77" s="45">
        <v>848</v>
      </c>
    </row>
    <row r="78" spans="1:5">
      <c r="A78" s="144"/>
      <c r="B78" s="137"/>
      <c r="C78" s="33" t="s">
        <v>8</v>
      </c>
      <c r="D78" s="45">
        <v>423</v>
      </c>
    </row>
    <row r="79" spans="1:5">
      <c r="A79" s="144"/>
      <c r="B79" s="137"/>
      <c r="C79" s="33" t="s">
        <v>9</v>
      </c>
      <c r="D79" s="45">
        <v>9</v>
      </c>
    </row>
    <row r="80" spans="1:5">
      <c r="A80" s="144"/>
      <c r="B80" s="137"/>
      <c r="C80" s="33" t="s">
        <v>10</v>
      </c>
      <c r="D80" s="45">
        <v>200</v>
      </c>
    </row>
    <row r="81" spans="1:5">
      <c r="A81" s="144"/>
      <c r="B81" s="137"/>
      <c r="C81" s="33" t="s">
        <v>11</v>
      </c>
      <c r="D81" s="45">
        <v>103</v>
      </c>
    </row>
    <row r="82" spans="1:5">
      <c r="A82" s="144"/>
      <c r="B82" s="137"/>
      <c r="C82" s="33" t="s">
        <v>12</v>
      </c>
      <c r="D82" s="45">
        <v>201</v>
      </c>
    </row>
    <row r="83" spans="1:5">
      <c r="A83" s="144"/>
      <c r="B83" s="137"/>
      <c r="C83" s="33" t="s">
        <v>13</v>
      </c>
      <c r="D83" s="45">
        <v>281</v>
      </c>
    </row>
    <row r="84" spans="1:5">
      <c r="A84" s="144"/>
      <c r="B84" s="137"/>
      <c r="C84" s="33" t="s">
        <v>15</v>
      </c>
      <c r="D84" s="45">
        <v>10229</v>
      </c>
    </row>
    <row r="85" spans="1:5">
      <c r="A85" s="144"/>
      <c r="B85" s="137"/>
      <c r="C85" s="33" t="s">
        <v>16</v>
      </c>
      <c r="D85" s="45">
        <v>1180</v>
      </c>
    </row>
    <row r="86" spans="1:5">
      <c r="A86" s="144"/>
      <c r="B86" s="137"/>
      <c r="C86" s="33" t="s">
        <v>19</v>
      </c>
      <c r="D86" s="45">
        <v>65</v>
      </c>
    </row>
    <row r="87" spans="1:5">
      <c r="A87" s="144"/>
      <c r="B87" s="137"/>
      <c r="C87" s="33" t="s">
        <v>20</v>
      </c>
      <c r="D87" s="45">
        <v>110</v>
      </c>
    </row>
    <row r="88" spans="1:5">
      <c r="A88" s="144"/>
      <c r="B88" s="137"/>
      <c r="C88" s="33" t="s">
        <v>21</v>
      </c>
      <c r="D88" s="45">
        <v>67</v>
      </c>
    </row>
    <row r="89" spans="1:5">
      <c r="A89" s="144"/>
      <c r="B89" s="137"/>
      <c r="C89" s="33" t="s">
        <v>22</v>
      </c>
      <c r="D89" s="45">
        <v>218</v>
      </c>
    </row>
    <row r="90" spans="1:5">
      <c r="A90" s="144"/>
      <c r="B90" s="137"/>
      <c r="C90" s="33" t="s">
        <v>23</v>
      </c>
      <c r="D90" s="45">
        <v>558</v>
      </c>
    </row>
    <row r="91" spans="1:5">
      <c r="A91" s="144"/>
      <c r="B91" s="131" t="s">
        <v>24</v>
      </c>
      <c r="C91" s="6" t="s">
        <v>25</v>
      </c>
      <c r="D91" s="39">
        <v>507</v>
      </c>
      <c r="E91" s="28">
        <f>D91+D92</f>
        <v>514</v>
      </c>
    </row>
    <row r="92" spans="1:5">
      <c r="A92" s="144"/>
      <c r="B92" s="131"/>
      <c r="C92" s="6" t="s">
        <v>27</v>
      </c>
      <c r="D92" s="39">
        <v>7</v>
      </c>
    </row>
    <row r="93" spans="1:5">
      <c r="A93" s="144"/>
      <c r="B93" s="137" t="s">
        <v>28</v>
      </c>
      <c r="C93" s="33" t="s">
        <v>29</v>
      </c>
      <c r="D93" s="45">
        <v>73</v>
      </c>
      <c r="E93" s="28">
        <f>D93+D94</f>
        <v>135</v>
      </c>
    </row>
    <row r="94" spans="1:5">
      <c r="A94" s="144"/>
      <c r="B94" s="137"/>
      <c r="C94" s="33" t="s">
        <v>30</v>
      </c>
      <c r="D94" s="45">
        <v>62</v>
      </c>
    </row>
    <row r="95" spans="1:5">
      <c r="A95" s="144"/>
      <c r="B95" s="131" t="s">
        <v>31</v>
      </c>
      <c r="C95" s="6" t="s">
        <v>32</v>
      </c>
      <c r="D95" s="39">
        <v>422</v>
      </c>
      <c r="E95" s="28">
        <f>SUM(D95:D102)</f>
        <v>3562</v>
      </c>
    </row>
    <row r="96" spans="1:5">
      <c r="A96" s="144"/>
      <c r="B96" s="131"/>
      <c r="C96" s="6" t="s">
        <v>33</v>
      </c>
      <c r="D96" s="39">
        <v>250</v>
      </c>
    </row>
    <row r="97" spans="1:5">
      <c r="A97" s="144"/>
      <c r="B97" s="131"/>
      <c r="C97" s="6" t="s">
        <v>34</v>
      </c>
      <c r="D97" s="39">
        <v>99</v>
      </c>
    </row>
    <row r="98" spans="1:5">
      <c r="A98" s="144"/>
      <c r="B98" s="131"/>
      <c r="C98" s="6" t="s">
        <v>35</v>
      </c>
      <c r="D98" s="39">
        <v>85</v>
      </c>
    </row>
    <row r="99" spans="1:5">
      <c r="A99" s="144"/>
      <c r="B99" s="131"/>
      <c r="C99" s="6" t="s">
        <v>36</v>
      </c>
      <c r="D99" s="39">
        <v>470</v>
      </c>
    </row>
    <row r="100" spans="1:5">
      <c r="A100" s="144"/>
      <c r="B100" s="131"/>
      <c r="C100" s="6" t="s">
        <v>37</v>
      </c>
      <c r="D100" s="39">
        <v>284</v>
      </c>
    </row>
    <row r="101" spans="1:5">
      <c r="A101" s="144"/>
      <c r="B101" s="131"/>
      <c r="C101" s="6" t="s">
        <v>38</v>
      </c>
      <c r="D101" s="39">
        <v>1750</v>
      </c>
    </row>
    <row r="102" spans="1:5">
      <c r="A102" s="144"/>
      <c r="B102" s="131"/>
      <c r="C102" s="6" t="s">
        <v>39</v>
      </c>
      <c r="D102" s="39">
        <v>202</v>
      </c>
    </row>
    <row r="103" spans="1:5">
      <c r="A103" s="144"/>
      <c r="B103" s="137" t="s">
        <v>41</v>
      </c>
      <c r="C103" s="33" t="s">
        <v>42</v>
      </c>
      <c r="D103" s="45">
        <v>48</v>
      </c>
      <c r="E103" s="28">
        <f>D103+D104</f>
        <v>297</v>
      </c>
    </row>
    <row r="104" spans="1:5">
      <c r="A104" s="144"/>
      <c r="B104" s="137"/>
      <c r="C104" s="33" t="s">
        <v>43</v>
      </c>
      <c r="D104" s="45">
        <v>249</v>
      </c>
    </row>
    <row r="105" spans="1:5" ht="15" customHeight="1">
      <c r="A105" s="144"/>
      <c r="B105" s="131" t="s">
        <v>44</v>
      </c>
      <c r="C105" s="6" t="s">
        <v>45</v>
      </c>
      <c r="D105" s="39">
        <v>277</v>
      </c>
      <c r="E105" s="28">
        <f>D105+D106</f>
        <v>374</v>
      </c>
    </row>
    <row r="106" spans="1:5">
      <c r="A106" s="144"/>
      <c r="B106" s="131"/>
      <c r="C106" s="6" t="s">
        <v>46</v>
      </c>
      <c r="D106" s="39">
        <v>97</v>
      </c>
    </row>
    <row r="107" spans="1:5" ht="15.75" thickBot="1">
      <c r="A107" s="145"/>
      <c r="B107" s="40" t="s">
        <v>55</v>
      </c>
      <c r="C107" s="41"/>
      <c r="D107" s="42">
        <v>19767</v>
      </c>
      <c r="E107" s="28">
        <f>E105+E103+E95+E93+E91+E75</f>
        <v>19767</v>
      </c>
    </row>
    <row r="108" spans="1:5">
      <c r="A108" s="134" t="s">
        <v>56</v>
      </c>
      <c r="B108" s="38" t="s">
        <v>24</v>
      </c>
      <c r="C108" s="4" t="s">
        <v>25</v>
      </c>
      <c r="D108" s="5">
        <v>1</v>
      </c>
    </row>
    <row r="109" spans="1:5">
      <c r="A109" s="131"/>
      <c r="B109" s="16" t="s">
        <v>57</v>
      </c>
      <c r="C109" s="14"/>
      <c r="D109" s="15">
        <v>1</v>
      </c>
    </row>
    <row r="110" spans="1:5">
      <c r="A110" s="131" t="s">
        <v>58</v>
      </c>
      <c r="B110" s="141" t="s">
        <v>4</v>
      </c>
      <c r="C110" s="6" t="s">
        <v>6</v>
      </c>
      <c r="D110" s="7">
        <v>148</v>
      </c>
    </row>
    <row r="111" spans="1:5">
      <c r="A111" s="131"/>
      <c r="B111" s="141"/>
      <c r="C111" s="6" t="s">
        <v>13</v>
      </c>
      <c r="D111" s="7">
        <v>24</v>
      </c>
    </row>
    <row r="112" spans="1:5">
      <c r="A112" s="131"/>
      <c r="B112" s="141"/>
      <c r="C112" s="6" t="s">
        <v>15</v>
      </c>
      <c r="D112" s="7">
        <v>959</v>
      </c>
    </row>
    <row r="113" spans="1:4">
      <c r="A113" s="131"/>
      <c r="B113" s="141"/>
      <c r="C113" s="6" t="s">
        <v>16</v>
      </c>
      <c r="D113" s="7">
        <v>245</v>
      </c>
    </row>
    <row r="114" spans="1:4">
      <c r="A114" s="131"/>
      <c r="B114" s="18" t="s">
        <v>24</v>
      </c>
      <c r="C114" s="6" t="s">
        <v>25</v>
      </c>
      <c r="D114" s="7">
        <v>38</v>
      </c>
    </row>
    <row r="115" spans="1:4">
      <c r="A115" s="131"/>
      <c r="B115" s="18" t="s">
        <v>31</v>
      </c>
      <c r="C115" s="6" t="s">
        <v>39</v>
      </c>
      <c r="D115" s="7">
        <v>46</v>
      </c>
    </row>
    <row r="116" spans="1:4">
      <c r="A116" s="131"/>
      <c r="B116" s="141" t="s">
        <v>41</v>
      </c>
      <c r="C116" s="6" t="s">
        <v>42</v>
      </c>
      <c r="D116" s="7">
        <v>18</v>
      </c>
    </row>
    <row r="117" spans="1:4">
      <c r="A117" s="131"/>
      <c r="B117" s="141"/>
      <c r="C117" s="6" t="s">
        <v>43</v>
      </c>
      <c r="D117" s="7">
        <v>15</v>
      </c>
    </row>
    <row r="118" spans="1:4">
      <c r="A118" s="131"/>
      <c r="B118" s="14" t="s">
        <v>59</v>
      </c>
      <c r="C118" s="14"/>
      <c r="D118" s="15">
        <v>1493</v>
      </c>
    </row>
    <row r="119" spans="1:4">
      <c r="A119" s="131" t="s">
        <v>60</v>
      </c>
      <c r="B119" s="141" t="s">
        <v>4</v>
      </c>
      <c r="C119" s="6" t="s">
        <v>12</v>
      </c>
      <c r="D119" s="7">
        <v>12</v>
      </c>
    </row>
    <row r="120" spans="1:4">
      <c r="A120" s="131"/>
      <c r="B120" s="141"/>
      <c r="C120" s="6" t="s">
        <v>13</v>
      </c>
      <c r="D120" s="7">
        <v>33</v>
      </c>
    </row>
    <row r="121" spans="1:4">
      <c r="A121" s="131"/>
      <c r="B121" s="141"/>
      <c r="C121" s="6" t="s">
        <v>15</v>
      </c>
      <c r="D121" s="7">
        <v>369</v>
      </c>
    </row>
    <row r="122" spans="1:4">
      <c r="A122" s="131"/>
      <c r="B122" s="141"/>
      <c r="C122" s="6" t="s">
        <v>16</v>
      </c>
      <c r="D122" s="7">
        <v>50</v>
      </c>
    </row>
    <row r="123" spans="1:4">
      <c r="A123" s="131"/>
      <c r="B123" s="141"/>
      <c r="C123" s="6" t="s">
        <v>18</v>
      </c>
      <c r="D123" s="7">
        <v>40</v>
      </c>
    </row>
    <row r="124" spans="1:4">
      <c r="A124" s="131"/>
      <c r="B124" s="141"/>
      <c r="C124" s="6" t="s">
        <v>19</v>
      </c>
      <c r="D124" s="7">
        <v>18</v>
      </c>
    </row>
    <row r="125" spans="1:4">
      <c r="A125" s="131"/>
      <c r="B125" s="141"/>
      <c r="C125" s="6" t="s">
        <v>20</v>
      </c>
      <c r="D125" s="7">
        <v>29</v>
      </c>
    </row>
    <row r="126" spans="1:4">
      <c r="A126" s="131"/>
      <c r="B126" s="141"/>
      <c r="C126" s="6" t="s">
        <v>21</v>
      </c>
      <c r="D126" s="7">
        <v>46</v>
      </c>
    </row>
    <row r="127" spans="1:4">
      <c r="A127" s="131"/>
      <c r="B127" s="141"/>
      <c r="C127" s="6" t="s">
        <v>23</v>
      </c>
      <c r="D127" s="7">
        <v>11</v>
      </c>
    </row>
    <row r="128" spans="1:4">
      <c r="A128" s="131"/>
      <c r="B128" s="18" t="s">
        <v>24</v>
      </c>
      <c r="C128" s="6" t="s">
        <v>25</v>
      </c>
      <c r="D128" s="7">
        <v>1</v>
      </c>
    </row>
    <row r="129" spans="1:4">
      <c r="A129" s="131"/>
      <c r="B129" s="141" t="s">
        <v>31</v>
      </c>
      <c r="C129" s="6" t="s">
        <v>38</v>
      </c>
      <c r="D129" s="7">
        <v>108</v>
      </c>
    </row>
    <row r="130" spans="1:4">
      <c r="A130" s="131"/>
      <c r="B130" s="141"/>
      <c r="C130" s="6" t="s">
        <v>39</v>
      </c>
      <c r="D130" s="7">
        <v>22</v>
      </c>
    </row>
    <row r="131" spans="1:4">
      <c r="A131" s="131"/>
      <c r="B131" s="141" t="s">
        <v>41</v>
      </c>
      <c r="C131" s="6" t="s">
        <v>42</v>
      </c>
      <c r="D131" s="7">
        <v>13</v>
      </c>
    </row>
    <row r="132" spans="1:4">
      <c r="A132" s="131"/>
      <c r="B132" s="141"/>
      <c r="C132" s="6" t="s">
        <v>43</v>
      </c>
      <c r="D132" s="7">
        <v>25</v>
      </c>
    </row>
    <row r="133" spans="1:4">
      <c r="A133" s="131"/>
      <c r="B133" s="14" t="s">
        <v>61</v>
      </c>
      <c r="C133" s="14"/>
      <c r="D133" s="15">
        <v>777</v>
      </c>
    </row>
    <row r="134" spans="1:4">
      <c r="A134" s="131" t="s">
        <v>62</v>
      </c>
      <c r="B134" s="141" t="s">
        <v>4</v>
      </c>
      <c r="C134" s="6" t="s">
        <v>7</v>
      </c>
      <c r="D134" s="7">
        <v>35</v>
      </c>
    </row>
    <row r="135" spans="1:4">
      <c r="A135" s="131"/>
      <c r="B135" s="141"/>
      <c r="C135" s="6" t="s">
        <v>12</v>
      </c>
      <c r="D135" s="7">
        <v>38</v>
      </c>
    </row>
    <row r="136" spans="1:4">
      <c r="A136" s="131"/>
      <c r="B136" s="141"/>
      <c r="C136" s="6" t="s">
        <v>14</v>
      </c>
      <c r="D136" s="7">
        <v>18</v>
      </c>
    </row>
    <row r="137" spans="1:4">
      <c r="A137" s="131"/>
      <c r="B137" s="141"/>
      <c r="C137" s="6" t="s">
        <v>15</v>
      </c>
      <c r="D137" s="7">
        <v>529</v>
      </c>
    </row>
    <row r="138" spans="1:4">
      <c r="A138" s="131"/>
      <c r="B138" s="141"/>
      <c r="C138" s="6" t="s">
        <v>16</v>
      </c>
      <c r="D138" s="7">
        <v>148</v>
      </c>
    </row>
    <row r="139" spans="1:4">
      <c r="A139" s="131"/>
      <c r="B139" s="141"/>
      <c r="C139" s="6" t="s">
        <v>18</v>
      </c>
      <c r="D139" s="7">
        <v>23</v>
      </c>
    </row>
    <row r="140" spans="1:4">
      <c r="A140" s="131"/>
      <c r="B140" s="141"/>
      <c r="C140" s="6" t="s">
        <v>19</v>
      </c>
      <c r="D140" s="7">
        <v>30</v>
      </c>
    </row>
    <row r="141" spans="1:4">
      <c r="A141" s="131"/>
      <c r="B141" s="141"/>
      <c r="C141" s="6" t="s">
        <v>22</v>
      </c>
      <c r="D141" s="7">
        <v>15</v>
      </c>
    </row>
    <row r="142" spans="1:4">
      <c r="A142" s="131"/>
      <c r="B142" s="141"/>
      <c r="C142" s="6" t="s">
        <v>23</v>
      </c>
      <c r="D142" s="7">
        <v>15</v>
      </c>
    </row>
    <row r="143" spans="1:4">
      <c r="A143" s="131"/>
      <c r="B143" s="18" t="s">
        <v>24</v>
      </c>
      <c r="C143" s="6" t="s">
        <v>26</v>
      </c>
      <c r="D143" s="7">
        <v>2</v>
      </c>
    </row>
    <row r="144" spans="1:4">
      <c r="A144" s="131"/>
      <c r="B144" s="141" t="s">
        <v>31</v>
      </c>
      <c r="C144" s="6" t="s">
        <v>33</v>
      </c>
      <c r="D144" s="7">
        <v>56</v>
      </c>
    </row>
    <row r="145" spans="1:4">
      <c r="A145" s="131"/>
      <c r="B145" s="141"/>
      <c r="C145" s="6" t="s">
        <v>34</v>
      </c>
      <c r="D145" s="7">
        <v>8</v>
      </c>
    </row>
    <row r="146" spans="1:4">
      <c r="A146" s="131"/>
      <c r="B146" s="141"/>
      <c r="C146" s="6" t="s">
        <v>38</v>
      </c>
      <c r="D146" s="7">
        <v>62</v>
      </c>
    </row>
    <row r="147" spans="1:4">
      <c r="A147" s="131"/>
      <c r="B147" s="141"/>
      <c r="C147" s="6" t="s">
        <v>39</v>
      </c>
      <c r="D147" s="7">
        <v>82</v>
      </c>
    </row>
    <row r="148" spans="1:4">
      <c r="A148" s="131"/>
      <c r="B148" s="141" t="s">
        <v>41</v>
      </c>
      <c r="C148" s="6" t="s">
        <v>42</v>
      </c>
      <c r="D148" s="7">
        <v>22</v>
      </c>
    </row>
    <row r="149" spans="1:4">
      <c r="A149" s="131"/>
      <c r="B149" s="141"/>
      <c r="C149" s="6" t="s">
        <v>43</v>
      </c>
      <c r="D149" s="7">
        <v>73</v>
      </c>
    </row>
    <row r="150" spans="1:4">
      <c r="A150" s="131"/>
      <c r="B150" s="14" t="s">
        <v>63</v>
      </c>
      <c r="C150" s="14"/>
      <c r="D150" s="15">
        <v>1156</v>
      </c>
    </row>
    <row r="151" spans="1:4">
      <c r="A151" s="131" t="s">
        <v>64</v>
      </c>
      <c r="B151" s="141" t="s">
        <v>4</v>
      </c>
      <c r="C151" s="6" t="s">
        <v>15</v>
      </c>
      <c r="D151" s="7">
        <v>120</v>
      </c>
    </row>
    <row r="152" spans="1:4">
      <c r="A152" s="131"/>
      <c r="B152" s="141"/>
      <c r="C152" s="6" t="s">
        <v>16</v>
      </c>
      <c r="D152" s="7">
        <v>17</v>
      </c>
    </row>
    <row r="153" spans="1:4">
      <c r="A153" s="131"/>
      <c r="B153" s="141"/>
      <c r="C153" s="6" t="s">
        <v>23</v>
      </c>
      <c r="D153" s="7">
        <v>27</v>
      </c>
    </row>
    <row r="154" spans="1:4">
      <c r="A154" s="131"/>
      <c r="B154" s="141" t="s">
        <v>41</v>
      </c>
      <c r="C154" s="6" t="s">
        <v>42</v>
      </c>
      <c r="D154" s="7">
        <v>12</v>
      </c>
    </row>
    <row r="155" spans="1:4">
      <c r="A155" s="131"/>
      <c r="B155" s="141"/>
      <c r="C155" s="6" t="s">
        <v>43</v>
      </c>
      <c r="D155" s="7">
        <v>12</v>
      </c>
    </row>
    <row r="156" spans="1:4">
      <c r="A156" s="131"/>
      <c r="B156" s="14" t="s">
        <v>65</v>
      </c>
      <c r="C156" s="14"/>
      <c r="D156" s="15">
        <v>188</v>
      </c>
    </row>
    <row r="157" spans="1:4">
      <c r="A157" s="131" t="s">
        <v>66</v>
      </c>
      <c r="B157" s="141" t="s">
        <v>4</v>
      </c>
      <c r="C157" s="6" t="s">
        <v>13</v>
      </c>
      <c r="D157" s="7">
        <v>50</v>
      </c>
    </row>
    <row r="158" spans="1:4">
      <c r="A158" s="131"/>
      <c r="B158" s="141"/>
      <c r="C158" s="6" t="s">
        <v>15</v>
      </c>
      <c r="D158" s="7">
        <v>361</v>
      </c>
    </row>
    <row r="159" spans="1:4">
      <c r="A159" s="131"/>
      <c r="B159" s="141"/>
      <c r="C159" s="6" t="s">
        <v>16</v>
      </c>
      <c r="D159" s="7">
        <v>48</v>
      </c>
    </row>
    <row r="160" spans="1:4">
      <c r="A160" s="131"/>
      <c r="B160" s="18" t="s">
        <v>31</v>
      </c>
      <c r="C160" s="6" t="s">
        <v>39</v>
      </c>
      <c r="D160" s="7">
        <v>100</v>
      </c>
    </row>
    <row r="161" spans="1:4">
      <c r="A161" s="131"/>
      <c r="B161" s="18" t="s">
        <v>41</v>
      </c>
      <c r="C161" s="6" t="s">
        <v>42</v>
      </c>
      <c r="D161" s="7">
        <v>8</v>
      </c>
    </row>
    <row r="162" spans="1:4">
      <c r="A162" s="131"/>
      <c r="B162" s="14" t="s">
        <v>67</v>
      </c>
      <c r="C162" s="14"/>
      <c r="D162" s="15">
        <v>567</v>
      </c>
    </row>
    <row r="163" spans="1:4">
      <c r="A163" s="131" t="s">
        <v>68</v>
      </c>
      <c r="B163" s="131" t="s">
        <v>4</v>
      </c>
      <c r="C163" s="6" t="s">
        <v>5</v>
      </c>
      <c r="D163" s="7">
        <v>4</v>
      </c>
    </row>
    <row r="164" spans="1:4">
      <c r="A164" s="131"/>
      <c r="B164" s="131"/>
      <c r="C164" s="6" t="s">
        <v>6</v>
      </c>
      <c r="D164" s="7">
        <v>253</v>
      </c>
    </row>
    <row r="165" spans="1:4">
      <c r="A165" s="131"/>
      <c r="B165" s="131"/>
      <c r="C165" s="6" t="s">
        <v>7</v>
      </c>
      <c r="D165" s="7">
        <v>89</v>
      </c>
    </row>
    <row r="166" spans="1:4">
      <c r="A166" s="131"/>
      <c r="B166" s="131"/>
      <c r="C166" s="6" t="s">
        <v>8</v>
      </c>
      <c r="D166" s="7">
        <v>701</v>
      </c>
    </row>
    <row r="167" spans="1:4">
      <c r="A167" s="131"/>
      <c r="B167" s="131"/>
      <c r="C167" s="6" t="s">
        <v>9</v>
      </c>
      <c r="D167" s="7">
        <v>79</v>
      </c>
    </row>
    <row r="168" spans="1:4">
      <c r="A168" s="131"/>
      <c r="B168" s="131"/>
      <c r="C168" s="6" t="s">
        <v>10</v>
      </c>
      <c r="D168" s="7">
        <v>18</v>
      </c>
    </row>
    <row r="169" spans="1:4">
      <c r="A169" s="131"/>
      <c r="B169" s="131"/>
      <c r="C169" s="6" t="s">
        <v>11</v>
      </c>
      <c r="D169" s="7">
        <v>184</v>
      </c>
    </row>
    <row r="170" spans="1:4">
      <c r="A170" s="131"/>
      <c r="B170" s="131"/>
      <c r="C170" s="6" t="s">
        <v>12</v>
      </c>
      <c r="D170" s="7">
        <v>111</v>
      </c>
    </row>
    <row r="171" spans="1:4">
      <c r="A171" s="131"/>
      <c r="B171" s="131"/>
      <c r="C171" s="6" t="s">
        <v>13</v>
      </c>
      <c r="D171" s="7">
        <v>77</v>
      </c>
    </row>
    <row r="172" spans="1:4">
      <c r="A172" s="131"/>
      <c r="B172" s="131"/>
      <c r="C172" s="6" t="s">
        <v>15</v>
      </c>
      <c r="D172" s="7">
        <v>2570</v>
      </c>
    </row>
    <row r="173" spans="1:4">
      <c r="A173" s="131"/>
      <c r="B173" s="131"/>
      <c r="C173" s="6" t="s">
        <v>16</v>
      </c>
      <c r="D173" s="7">
        <v>299</v>
      </c>
    </row>
    <row r="174" spans="1:4">
      <c r="A174" s="131"/>
      <c r="B174" s="131"/>
      <c r="C174" s="6" t="s">
        <v>21</v>
      </c>
      <c r="D174" s="7">
        <v>15</v>
      </c>
    </row>
    <row r="175" spans="1:4">
      <c r="A175" s="131"/>
      <c r="B175" s="131"/>
      <c r="C175" s="6" t="s">
        <v>22</v>
      </c>
      <c r="D175" s="7">
        <v>99</v>
      </c>
    </row>
    <row r="176" spans="1:4">
      <c r="A176" s="131"/>
      <c r="B176" s="131"/>
      <c r="C176" s="6" t="s">
        <v>23</v>
      </c>
      <c r="D176" s="7">
        <v>102</v>
      </c>
    </row>
    <row r="177" spans="1:4">
      <c r="A177" s="131"/>
      <c r="B177" s="18" t="s">
        <v>24</v>
      </c>
      <c r="C177" s="6" t="s">
        <v>25</v>
      </c>
      <c r="D177" s="7">
        <v>80</v>
      </c>
    </row>
    <row r="178" spans="1:4">
      <c r="A178" s="131"/>
      <c r="B178" s="131" t="s">
        <v>31</v>
      </c>
      <c r="C178" s="6" t="s">
        <v>33</v>
      </c>
      <c r="D178" s="7">
        <v>23</v>
      </c>
    </row>
    <row r="179" spans="1:4">
      <c r="A179" s="131"/>
      <c r="B179" s="131"/>
      <c r="C179" s="6" t="s">
        <v>35</v>
      </c>
      <c r="D179" s="7">
        <v>122</v>
      </c>
    </row>
    <row r="180" spans="1:4">
      <c r="A180" s="131"/>
      <c r="B180" s="131"/>
      <c r="C180" s="6" t="s">
        <v>36</v>
      </c>
      <c r="D180" s="7">
        <v>48</v>
      </c>
    </row>
    <row r="181" spans="1:4">
      <c r="A181" s="131"/>
      <c r="B181" s="131"/>
      <c r="C181" s="6" t="s">
        <v>38</v>
      </c>
      <c r="D181" s="7">
        <v>72</v>
      </c>
    </row>
    <row r="182" spans="1:4">
      <c r="A182" s="131"/>
      <c r="B182" s="131"/>
      <c r="C182" s="6" t="s">
        <v>39</v>
      </c>
      <c r="D182" s="7">
        <v>145</v>
      </c>
    </row>
    <row r="183" spans="1:4">
      <c r="A183" s="131"/>
      <c r="B183" s="131" t="s">
        <v>41</v>
      </c>
      <c r="C183" s="6" t="s">
        <v>42</v>
      </c>
      <c r="D183" s="7">
        <v>98</v>
      </c>
    </row>
    <row r="184" spans="1:4">
      <c r="A184" s="131"/>
      <c r="B184" s="131"/>
      <c r="C184" s="6" t="s">
        <v>43</v>
      </c>
      <c r="D184" s="7">
        <v>63</v>
      </c>
    </row>
    <row r="185" spans="1:4">
      <c r="A185" s="131"/>
      <c r="B185" s="18" t="s">
        <v>44</v>
      </c>
      <c r="C185" s="6" t="s">
        <v>46</v>
      </c>
      <c r="D185" s="7">
        <v>68</v>
      </c>
    </row>
    <row r="186" spans="1:4">
      <c r="A186" s="131"/>
      <c r="B186" s="14" t="s">
        <v>69</v>
      </c>
      <c r="C186" s="14"/>
      <c r="D186" s="15">
        <v>5320</v>
      </c>
    </row>
    <row r="187" spans="1:4">
      <c r="A187" s="131" t="s">
        <v>70</v>
      </c>
      <c r="B187" s="131" t="s">
        <v>4</v>
      </c>
      <c r="C187" s="6" t="s">
        <v>15</v>
      </c>
      <c r="D187" s="7">
        <v>212</v>
      </c>
    </row>
    <row r="188" spans="1:4">
      <c r="A188" s="131"/>
      <c r="B188" s="131"/>
      <c r="C188" s="6" t="s">
        <v>16</v>
      </c>
      <c r="D188" s="7">
        <v>18</v>
      </c>
    </row>
    <row r="189" spans="1:4">
      <c r="A189" s="131"/>
      <c r="B189" s="131"/>
      <c r="C189" s="6" t="s">
        <v>20</v>
      </c>
      <c r="D189" s="7">
        <v>48</v>
      </c>
    </row>
    <row r="190" spans="1:4">
      <c r="A190" s="131"/>
      <c r="B190" s="131"/>
      <c r="C190" s="6" t="s">
        <v>21</v>
      </c>
      <c r="D190" s="7">
        <v>59</v>
      </c>
    </row>
    <row r="191" spans="1:4">
      <c r="A191" s="131"/>
      <c r="B191" s="18" t="s">
        <v>41</v>
      </c>
      <c r="C191" s="6" t="s">
        <v>43</v>
      </c>
      <c r="D191" s="7">
        <v>10</v>
      </c>
    </row>
    <row r="192" spans="1:4">
      <c r="A192" s="131"/>
      <c r="B192" s="14" t="s">
        <v>71</v>
      </c>
      <c r="C192" s="14"/>
      <c r="D192" s="15">
        <v>347</v>
      </c>
    </row>
    <row r="193" spans="1:4">
      <c r="A193" s="131" t="s">
        <v>72</v>
      </c>
      <c r="B193" s="131" t="s">
        <v>4</v>
      </c>
      <c r="C193" s="6" t="s">
        <v>13</v>
      </c>
      <c r="D193" s="7">
        <v>49</v>
      </c>
    </row>
    <row r="194" spans="1:4">
      <c r="A194" s="131"/>
      <c r="B194" s="131"/>
      <c r="C194" s="6" t="s">
        <v>15</v>
      </c>
      <c r="D194" s="7">
        <v>56</v>
      </c>
    </row>
    <row r="195" spans="1:4">
      <c r="A195" s="131"/>
      <c r="B195" s="131"/>
      <c r="C195" s="6" t="s">
        <v>16</v>
      </c>
      <c r="D195" s="7">
        <v>21</v>
      </c>
    </row>
    <row r="196" spans="1:4">
      <c r="A196" s="131"/>
      <c r="B196" s="18" t="s">
        <v>31</v>
      </c>
      <c r="C196" s="6" t="s">
        <v>39</v>
      </c>
      <c r="D196" s="7">
        <v>36</v>
      </c>
    </row>
    <row r="197" spans="1:4">
      <c r="A197" s="131"/>
      <c r="B197" s="14" t="s">
        <v>73</v>
      </c>
      <c r="C197" s="14"/>
      <c r="D197" s="15">
        <v>162</v>
      </c>
    </row>
    <row r="198" spans="1:4">
      <c r="A198" s="131" t="s">
        <v>74</v>
      </c>
      <c r="B198" s="18" t="s">
        <v>4</v>
      </c>
      <c r="C198" s="6" t="s">
        <v>15</v>
      </c>
      <c r="D198" s="7">
        <v>52</v>
      </c>
    </row>
    <row r="199" spans="1:4">
      <c r="A199" s="131"/>
      <c r="B199" s="18" t="s">
        <v>24</v>
      </c>
      <c r="C199" s="6" t="s">
        <v>25</v>
      </c>
      <c r="D199" s="7">
        <v>2</v>
      </c>
    </row>
    <row r="200" spans="1:4">
      <c r="A200" s="131"/>
      <c r="B200" s="14" t="s">
        <v>75</v>
      </c>
      <c r="C200" s="14"/>
      <c r="D200" s="15">
        <v>54</v>
      </c>
    </row>
    <row r="201" spans="1:4">
      <c r="A201" s="131" t="s">
        <v>76</v>
      </c>
      <c r="B201" s="131" t="s">
        <v>4</v>
      </c>
      <c r="C201" s="6" t="s">
        <v>15</v>
      </c>
      <c r="D201" s="7">
        <v>235</v>
      </c>
    </row>
    <row r="202" spans="1:4">
      <c r="A202" s="131"/>
      <c r="B202" s="131"/>
      <c r="C202" s="6" t="s">
        <v>16</v>
      </c>
      <c r="D202" s="7">
        <v>18</v>
      </c>
    </row>
    <row r="203" spans="1:4">
      <c r="A203" s="131"/>
      <c r="B203" s="131"/>
      <c r="C203" s="6" t="s">
        <v>22</v>
      </c>
      <c r="D203" s="7">
        <v>12</v>
      </c>
    </row>
    <row r="204" spans="1:4">
      <c r="A204" s="131"/>
      <c r="B204" s="14" t="s">
        <v>77</v>
      </c>
      <c r="C204" s="14"/>
      <c r="D204" s="15">
        <v>265</v>
      </c>
    </row>
    <row r="205" spans="1:4">
      <c r="A205" s="131" t="s">
        <v>78</v>
      </c>
      <c r="B205" s="131" t="s">
        <v>4</v>
      </c>
      <c r="C205" s="6" t="s">
        <v>6</v>
      </c>
      <c r="D205" s="7">
        <v>104</v>
      </c>
    </row>
    <row r="206" spans="1:4">
      <c r="A206" s="131"/>
      <c r="B206" s="131"/>
      <c r="C206" s="6" t="s">
        <v>7</v>
      </c>
      <c r="D206" s="7">
        <v>310</v>
      </c>
    </row>
    <row r="207" spans="1:4">
      <c r="A207" s="131"/>
      <c r="B207" s="131"/>
      <c r="C207" s="6" t="s">
        <v>12</v>
      </c>
      <c r="D207" s="7">
        <v>17</v>
      </c>
    </row>
    <row r="208" spans="1:4">
      <c r="A208" s="131"/>
      <c r="B208" s="131"/>
      <c r="C208" s="6" t="s">
        <v>15</v>
      </c>
      <c r="D208" s="7">
        <v>748</v>
      </c>
    </row>
    <row r="209" spans="1:4">
      <c r="A209" s="131"/>
      <c r="B209" s="131"/>
      <c r="C209" s="6" t="s">
        <v>16</v>
      </c>
      <c r="D209" s="7">
        <v>123</v>
      </c>
    </row>
    <row r="210" spans="1:4">
      <c r="A210" s="131"/>
      <c r="B210" s="131"/>
      <c r="C210" s="6" t="s">
        <v>17</v>
      </c>
      <c r="D210" s="7">
        <v>8</v>
      </c>
    </row>
    <row r="211" spans="1:4">
      <c r="A211" s="131"/>
      <c r="B211" s="131"/>
      <c r="C211" s="6" t="s">
        <v>18</v>
      </c>
      <c r="D211" s="7">
        <v>12</v>
      </c>
    </row>
    <row r="212" spans="1:4">
      <c r="A212" s="131"/>
      <c r="B212" s="131"/>
      <c r="C212" s="6" t="s">
        <v>20</v>
      </c>
      <c r="D212" s="7">
        <v>57</v>
      </c>
    </row>
    <row r="213" spans="1:4">
      <c r="A213" s="131"/>
      <c r="B213" s="131"/>
      <c r="C213" s="6" t="s">
        <v>21</v>
      </c>
      <c r="D213" s="7">
        <v>62</v>
      </c>
    </row>
    <row r="214" spans="1:4">
      <c r="A214" s="131"/>
      <c r="B214" s="131"/>
      <c r="C214" s="6" t="s">
        <v>22</v>
      </c>
      <c r="D214" s="7">
        <v>24</v>
      </c>
    </row>
    <row r="215" spans="1:4">
      <c r="A215" s="131"/>
      <c r="B215" s="18" t="s">
        <v>24</v>
      </c>
      <c r="C215" s="6" t="s">
        <v>25</v>
      </c>
      <c r="D215" s="7">
        <v>57</v>
      </c>
    </row>
    <row r="216" spans="1:4">
      <c r="A216" s="131"/>
      <c r="B216" s="131" t="s">
        <v>31</v>
      </c>
      <c r="C216" s="6" t="s">
        <v>34</v>
      </c>
      <c r="D216" s="7">
        <v>40</v>
      </c>
    </row>
    <row r="217" spans="1:4">
      <c r="A217" s="131"/>
      <c r="B217" s="131"/>
      <c r="C217" s="6" t="s">
        <v>35</v>
      </c>
      <c r="D217" s="7">
        <v>196</v>
      </c>
    </row>
    <row r="218" spans="1:4">
      <c r="A218" s="131"/>
      <c r="B218" s="131"/>
      <c r="C218" s="6" t="s">
        <v>36</v>
      </c>
      <c r="D218" s="7">
        <v>37</v>
      </c>
    </row>
    <row r="219" spans="1:4">
      <c r="A219" s="131"/>
      <c r="B219" s="131"/>
      <c r="C219" s="6" t="s">
        <v>37</v>
      </c>
      <c r="D219" s="7">
        <v>31</v>
      </c>
    </row>
    <row r="220" spans="1:4">
      <c r="A220" s="131"/>
      <c r="B220" s="131"/>
      <c r="C220" s="6" t="s">
        <v>39</v>
      </c>
      <c r="D220" s="7">
        <v>97</v>
      </c>
    </row>
    <row r="221" spans="1:4">
      <c r="A221" s="131"/>
      <c r="B221" s="131"/>
      <c r="C221" s="6" t="s">
        <v>40</v>
      </c>
      <c r="D221" s="7">
        <v>50</v>
      </c>
    </row>
    <row r="222" spans="1:4">
      <c r="A222" s="131"/>
      <c r="B222" s="18" t="s">
        <v>41</v>
      </c>
      <c r="C222" s="6" t="s">
        <v>42</v>
      </c>
      <c r="D222" s="7">
        <v>14</v>
      </c>
    </row>
    <row r="223" spans="1:4">
      <c r="A223" s="131"/>
      <c r="B223" s="14" t="s">
        <v>79</v>
      </c>
      <c r="C223" s="14"/>
      <c r="D223" s="15">
        <v>1987</v>
      </c>
    </row>
    <row r="224" spans="1:4">
      <c r="A224" s="131" t="s">
        <v>80</v>
      </c>
      <c r="B224" s="18" t="s">
        <v>41</v>
      </c>
      <c r="C224" s="6" t="s">
        <v>42</v>
      </c>
      <c r="D224" s="7">
        <v>20</v>
      </c>
    </row>
    <row r="225" spans="1:4">
      <c r="A225" s="131"/>
      <c r="B225" s="14" t="s">
        <v>81</v>
      </c>
      <c r="C225" s="14"/>
      <c r="D225" s="15">
        <v>20</v>
      </c>
    </row>
    <row r="226" spans="1:4">
      <c r="A226" s="131" t="s">
        <v>82</v>
      </c>
      <c r="B226" s="131" t="s">
        <v>4</v>
      </c>
      <c r="C226" s="6" t="s">
        <v>12</v>
      </c>
      <c r="D226" s="7">
        <v>78</v>
      </c>
    </row>
    <row r="227" spans="1:4">
      <c r="A227" s="131"/>
      <c r="B227" s="131"/>
      <c r="C227" s="6" t="s">
        <v>13</v>
      </c>
      <c r="D227" s="7">
        <v>50</v>
      </c>
    </row>
    <row r="228" spans="1:4">
      <c r="A228" s="131"/>
      <c r="B228" s="131"/>
      <c r="C228" s="6" t="s">
        <v>16</v>
      </c>
      <c r="D228" s="7">
        <v>12</v>
      </c>
    </row>
    <row r="229" spans="1:4">
      <c r="A229" s="131"/>
      <c r="B229" s="131"/>
      <c r="C229" s="6" t="s">
        <v>23</v>
      </c>
      <c r="D229" s="7">
        <v>22</v>
      </c>
    </row>
    <row r="230" spans="1:4">
      <c r="A230" s="131"/>
      <c r="B230" s="131" t="s">
        <v>31</v>
      </c>
      <c r="C230" s="6" t="s">
        <v>34</v>
      </c>
      <c r="D230" s="7">
        <v>22</v>
      </c>
    </row>
    <row r="231" spans="1:4">
      <c r="A231" s="131"/>
      <c r="B231" s="131"/>
      <c r="C231" s="6" t="s">
        <v>38</v>
      </c>
      <c r="D231" s="7">
        <v>21</v>
      </c>
    </row>
    <row r="232" spans="1:4">
      <c r="A232" s="131"/>
      <c r="B232" s="131"/>
      <c r="C232" s="6" t="s">
        <v>39</v>
      </c>
      <c r="D232" s="7">
        <v>9</v>
      </c>
    </row>
    <row r="233" spans="1:4">
      <c r="A233" s="131"/>
      <c r="B233" s="18" t="s">
        <v>41</v>
      </c>
      <c r="C233" s="6" t="s">
        <v>43</v>
      </c>
      <c r="D233" s="7">
        <v>10</v>
      </c>
    </row>
    <row r="234" spans="1:4">
      <c r="A234" s="131"/>
      <c r="B234" s="18" t="s">
        <v>44</v>
      </c>
      <c r="C234" s="6" t="s">
        <v>45</v>
      </c>
      <c r="D234" s="7">
        <v>28</v>
      </c>
    </row>
    <row r="235" spans="1:4">
      <c r="A235" s="131"/>
      <c r="B235" s="14" t="s">
        <v>83</v>
      </c>
      <c r="C235" s="14"/>
      <c r="D235" s="15">
        <v>252</v>
      </c>
    </row>
    <row r="236" spans="1:4">
      <c r="A236" s="131" t="s">
        <v>84</v>
      </c>
      <c r="B236" s="131" t="s">
        <v>4</v>
      </c>
      <c r="C236" s="6" t="s">
        <v>15</v>
      </c>
      <c r="D236" s="7">
        <v>80</v>
      </c>
    </row>
    <row r="237" spans="1:4">
      <c r="A237" s="131"/>
      <c r="B237" s="131"/>
      <c r="C237" s="6" t="s">
        <v>16</v>
      </c>
      <c r="D237" s="7">
        <v>18</v>
      </c>
    </row>
    <row r="238" spans="1:4">
      <c r="A238" s="131"/>
      <c r="B238" s="18" t="s">
        <v>31</v>
      </c>
      <c r="C238" s="6" t="s">
        <v>38</v>
      </c>
      <c r="D238" s="7">
        <v>44</v>
      </c>
    </row>
    <row r="239" spans="1:4">
      <c r="A239" s="131"/>
      <c r="B239" s="18" t="s">
        <v>41</v>
      </c>
      <c r="C239" s="6" t="s">
        <v>42</v>
      </c>
      <c r="D239" s="7">
        <v>18</v>
      </c>
    </row>
    <row r="240" spans="1:4">
      <c r="A240" s="131"/>
      <c r="B240" s="18" t="s">
        <v>44</v>
      </c>
      <c r="C240" s="6" t="s">
        <v>45</v>
      </c>
      <c r="D240" s="7">
        <v>20</v>
      </c>
    </row>
    <row r="241" spans="1:4">
      <c r="A241" s="131"/>
      <c r="B241" s="14" t="s">
        <v>85</v>
      </c>
      <c r="C241" s="14"/>
      <c r="D241" s="15">
        <v>180</v>
      </c>
    </row>
    <row r="242" spans="1:4">
      <c r="A242" s="131" t="s">
        <v>86</v>
      </c>
      <c r="B242" s="131" t="s">
        <v>4</v>
      </c>
      <c r="C242" s="6" t="s">
        <v>12</v>
      </c>
      <c r="D242" s="7">
        <v>23</v>
      </c>
    </row>
    <row r="243" spans="1:4">
      <c r="A243" s="131"/>
      <c r="B243" s="131"/>
      <c r="C243" s="6" t="s">
        <v>13</v>
      </c>
      <c r="D243" s="7">
        <v>13</v>
      </c>
    </row>
    <row r="244" spans="1:4">
      <c r="A244" s="131"/>
      <c r="B244" s="131"/>
      <c r="C244" s="6" t="s">
        <v>15</v>
      </c>
      <c r="D244" s="7">
        <v>289</v>
      </c>
    </row>
    <row r="245" spans="1:4">
      <c r="A245" s="131"/>
      <c r="B245" s="131"/>
      <c r="C245" s="6" t="s">
        <v>16</v>
      </c>
      <c r="D245" s="7">
        <v>35</v>
      </c>
    </row>
    <row r="246" spans="1:4">
      <c r="A246" s="131"/>
      <c r="B246" s="18" t="s">
        <v>24</v>
      </c>
      <c r="C246" s="6" t="s">
        <v>25</v>
      </c>
      <c r="D246" s="7">
        <v>35</v>
      </c>
    </row>
    <row r="247" spans="1:4">
      <c r="A247" s="131"/>
      <c r="B247" s="131" t="s">
        <v>31</v>
      </c>
      <c r="C247" s="6" t="s">
        <v>36</v>
      </c>
      <c r="D247" s="7">
        <v>18</v>
      </c>
    </row>
    <row r="248" spans="1:4">
      <c r="A248" s="131"/>
      <c r="B248" s="131"/>
      <c r="C248" s="6" t="s">
        <v>39</v>
      </c>
      <c r="D248" s="7">
        <v>120</v>
      </c>
    </row>
    <row r="249" spans="1:4">
      <c r="A249" s="131"/>
      <c r="B249" s="131" t="s">
        <v>41</v>
      </c>
      <c r="C249" s="6" t="s">
        <v>42</v>
      </c>
      <c r="D249" s="7">
        <v>82</v>
      </c>
    </row>
    <row r="250" spans="1:4">
      <c r="A250" s="131"/>
      <c r="B250" s="131"/>
      <c r="C250" s="6" t="s">
        <v>43</v>
      </c>
      <c r="D250" s="7">
        <v>28</v>
      </c>
    </row>
    <row r="251" spans="1:4">
      <c r="A251" s="131"/>
      <c r="B251" s="14" t="s">
        <v>87</v>
      </c>
      <c r="C251" s="14"/>
      <c r="D251" s="15">
        <v>643</v>
      </c>
    </row>
    <row r="252" spans="1:4">
      <c r="A252" s="131" t="s">
        <v>88</v>
      </c>
      <c r="B252" s="131" t="s">
        <v>4</v>
      </c>
      <c r="C252" s="6" t="s">
        <v>12</v>
      </c>
      <c r="D252" s="7">
        <v>44</v>
      </c>
    </row>
    <row r="253" spans="1:4">
      <c r="A253" s="131"/>
      <c r="B253" s="131"/>
      <c r="C253" s="6" t="s">
        <v>13</v>
      </c>
      <c r="D253" s="7">
        <v>2</v>
      </c>
    </row>
    <row r="254" spans="1:4">
      <c r="A254" s="131"/>
      <c r="B254" s="131"/>
      <c r="C254" s="6" t="s">
        <v>15</v>
      </c>
      <c r="D254" s="7">
        <v>318</v>
      </c>
    </row>
    <row r="255" spans="1:4">
      <c r="A255" s="131"/>
      <c r="B255" s="131"/>
      <c r="C255" s="6" t="s">
        <v>16</v>
      </c>
      <c r="D255" s="7">
        <v>47</v>
      </c>
    </row>
    <row r="256" spans="1:4">
      <c r="A256" s="131"/>
      <c r="B256" s="131"/>
      <c r="C256" s="6" t="s">
        <v>18</v>
      </c>
      <c r="D256" s="7">
        <v>11</v>
      </c>
    </row>
    <row r="257" spans="1:4">
      <c r="A257" s="131"/>
      <c r="B257" s="131"/>
      <c r="C257" s="6" t="s">
        <v>19</v>
      </c>
      <c r="D257" s="7">
        <v>27</v>
      </c>
    </row>
    <row r="258" spans="1:4">
      <c r="A258" s="131"/>
      <c r="B258" s="131"/>
      <c r="C258" s="6" t="s">
        <v>20</v>
      </c>
      <c r="D258" s="7">
        <v>64</v>
      </c>
    </row>
    <row r="259" spans="1:4">
      <c r="A259" s="131"/>
      <c r="B259" s="131"/>
      <c r="C259" s="6" t="s">
        <v>21</v>
      </c>
      <c r="D259" s="7">
        <v>28</v>
      </c>
    </row>
    <row r="260" spans="1:4">
      <c r="A260" s="131"/>
      <c r="B260" s="18" t="s">
        <v>24</v>
      </c>
      <c r="C260" s="6" t="s">
        <v>25</v>
      </c>
      <c r="D260" s="7">
        <v>1</v>
      </c>
    </row>
    <row r="261" spans="1:4">
      <c r="A261" s="131"/>
      <c r="B261" s="14" t="s">
        <v>89</v>
      </c>
      <c r="C261" s="14"/>
      <c r="D261" s="15">
        <v>542</v>
      </c>
    </row>
    <row r="262" spans="1:4">
      <c r="A262" s="131" t="s">
        <v>90</v>
      </c>
      <c r="B262" s="131" t="s">
        <v>4</v>
      </c>
      <c r="C262" s="6" t="s">
        <v>8</v>
      </c>
      <c r="D262" s="7">
        <v>432</v>
      </c>
    </row>
    <row r="263" spans="1:4">
      <c r="A263" s="131"/>
      <c r="B263" s="131"/>
      <c r="C263" s="6" t="s">
        <v>9</v>
      </c>
      <c r="D263" s="7">
        <v>114</v>
      </c>
    </row>
    <row r="264" spans="1:4">
      <c r="A264" s="131"/>
      <c r="B264" s="131"/>
      <c r="C264" s="6" t="s">
        <v>10</v>
      </c>
      <c r="D264" s="7">
        <v>192</v>
      </c>
    </row>
    <row r="265" spans="1:4">
      <c r="A265" s="131"/>
      <c r="B265" s="131"/>
      <c r="C265" s="6" t="s">
        <v>11</v>
      </c>
      <c r="D265" s="7">
        <v>35</v>
      </c>
    </row>
    <row r="266" spans="1:4">
      <c r="A266" s="131"/>
      <c r="B266" s="131"/>
      <c r="C266" s="6" t="s">
        <v>12</v>
      </c>
      <c r="D266" s="7">
        <v>17</v>
      </c>
    </row>
    <row r="267" spans="1:4">
      <c r="A267" s="131"/>
      <c r="B267" s="131"/>
      <c r="C267" s="6" t="s">
        <v>13</v>
      </c>
      <c r="D267" s="7">
        <v>40</v>
      </c>
    </row>
    <row r="268" spans="1:4">
      <c r="A268" s="131"/>
      <c r="B268" s="131"/>
      <c r="C268" s="6" t="s">
        <v>15</v>
      </c>
      <c r="D268" s="7">
        <v>233</v>
      </c>
    </row>
    <row r="269" spans="1:4">
      <c r="A269" s="131"/>
      <c r="B269" s="131"/>
      <c r="C269" s="6" t="s">
        <v>16</v>
      </c>
      <c r="D269" s="7">
        <v>17</v>
      </c>
    </row>
    <row r="270" spans="1:4">
      <c r="A270" s="131"/>
      <c r="B270" s="131" t="s">
        <v>31</v>
      </c>
      <c r="C270" s="6" t="s">
        <v>38</v>
      </c>
      <c r="D270" s="7">
        <v>45</v>
      </c>
    </row>
    <row r="271" spans="1:4">
      <c r="A271" s="131"/>
      <c r="B271" s="131"/>
      <c r="C271" s="6" t="s">
        <v>39</v>
      </c>
      <c r="D271" s="7">
        <v>173</v>
      </c>
    </row>
    <row r="272" spans="1:4">
      <c r="A272" s="131"/>
      <c r="B272" s="131"/>
      <c r="C272" s="6" t="s">
        <v>40</v>
      </c>
      <c r="D272" s="7">
        <v>34</v>
      </c>
    </row>
    <row r="273" spans="1:4">
      <c r="A273" s="131"/>
      <c r="B273" s="131" t="s">
        <v>41</v>
      </c>
      <c r="C273" s="6" t="s">
        <v>42</v>
      </c>
      <c r="D273" s="7">
        <v>12</v>
      </c>
    </row>
    <row r="274" spans="1:4">
      <c r="A274" s="131"/>
      <c r="B274" s="131"/>
      <c r="C274" s="6" t="s">
        <v>43</v>
      </c>
      <c r="D274" s="7">
        <v>13</v>
      </c>
    </row>
    <row r="275" spans="1:4">
      <c r="A275" s="131"/>
      <c r="B275" s="14" t="s">
        <v>91</v>
      </c>
      <c r="C275" s="14"/>
      <c r="D275" s="15">
        <v>1357</v>
      </c>
    </row>
    <row r="276" spans="1:4">
      <c r="A276" s="131" t="s">
        <v>92</v>
      </c>
      <c r="B276" s="131" t="s">
        <v>4</v>
      </c>
      <c r="C276" s="6" t="s">
        <v>15</v>
      </c>
      <c r="D276" s="7">
        <v>193</v>
      </c>
    </row>
    <row r="277" spans="1:4">
      <c r="A277" s="131"/>
      <c r="B277" s="131"/>
      <c r="C277" s="6" t="s">
        <v>16</v>
      </c>
      <c r="D277" s="7">
        <v>14</v>
      </c>
    </row>
    <row r="278" spans="1:4">
      <c r="A278" s="131"/>
      <c r="B278" s="18" t="s">
        <v>24</v>
      </c>
      <c r="C278" s="6" t="s">
        <v>25</v>
      </c>
      <c r="D278" s="7">
        <v>1</v>
      </c>
    </row>
    <row r="279" spans="1:4">
      <c r="A279" s="131"/>
      <c r="B279" s="18" t="s">
        <v>31</v>
      </c>
      <c r="C279" s="6" t="s">
        <v>39</v>
      </c>
      <c r="D279" s="7">
        <v>83</v>
      </c>
    </row>
    <row r="280" spans="1:4">
      <c r="A280" s="131"/>
      <c r="B280" s="131" t="s">
        <v>41</v>
      </c>
      <c r="C280" s="6" t="s">
        <v>42</v>
      </c>
      <c r="D280" s="7">
        <v>12</v>
      </c>
    </row>
    <row r="281" spans="1:4">
      <c r="A281" s="131"/>
      <c r="B281" s="131"/>
      <c r="C281" s="6" t="s">
        <v>43</v>
      </c>
      <c r="D281" s="7">
        <v>8</v>
      </c>
    </row>
    <row r="282" spans="1:4">
      <c r="A282" s="131"/>
      <c r="B282" s="14" t="s">
        <v>93</v>
      </c>
      <c r="C282" s="14"/>
      <c r="D282" s="15">
        <v>311</v>
      </c>
    </row>
    <row r="283" spans="1:4">
      <c r="A283" s="131" t="s">
        <v>94</v>
      </c>
      <c r="B283" s="131" t="s">
        <v>4</v>
      </c>
      <c r="C283" s="6" t="s">
        <v>15</v>
      </c>
      <c r="D283" s="7">
        <v>110</v>
      </c>
    </row>
    <row r="284" spans="1:4">
      <c r="A284" s="131"/>
      <c r="B284" s="131"/>
      <c r="C284" s="6" t="s">
        <v>16</v>
      </c>
      <c r="D284" s="7">
        <v>14</v>
      </c>
    </row>
    <row r="285" spans="1:4">
      <c r="A285" s="131"/>
      <c r="B285" s="14" t="s">
        <v>95</v>
      </c>
      <c r="C285" s="14"/>
      <c r="D285" s="15">
        <v>124</v>
      </c>
    </row>
    <row r="286" spans="1:4">
      <c r="A286" s="131" t="s">
        <v>96</v>
      </c>
      <c r="B286" s="131" t="s">
        <v>4</v>
      </c>
      <c r="C286" s="6" t="s">
        <v>12</v>
      </c>
      <c r="D286" s="7">
        <v>13</v>
      </c>
    </row>
    <row r="287" spans="1:4">
      <c r="A287" s="131"/>
      <c r="B287" s="131"/>
      <c r="C287" s="6" t="s">
        <v>22</v>
      </c>
      <c r="D287" s="7">
        <v>27</v>
      </c>
    </row>
    <row r="288" spans="1:4">
      <c r="A288" s="131"/>
      <c r="B288" s="18" t="s">
        <v>31</v>
      </c>
      <c r="C288" s="6" t="s">
        <v>36</v>
      </c>
      <c r="D288" s="7">
        <v>18</v>
      </c>
    </row>
    <row r="289" spans="1:4">
      <c r="A289" s="131"/>
      <c r="B289" s="131" t="s">
        <v>41</v>
      </c>
      <c r="C289" s="6" t="s">
        <v>42</v>
      </c>
      <c r="D289" s="7">
        <v>26</v>
      </c>
    </row>
    <row r="290" spans="1:4">
      <c r="A290" s="131"/>
      <c r="B290" s="131"/>
      <c r="C290" s="6" t="s">
        <v>43</v>
      </c>
      <c r="D290" s="7">
        <v>5</v>
      </c>
    </row>
    <row r="291" spans="1:4">
      <c r="A291" s="131"/>
      <c r="B291" s="14" t="s">
        <v>97</v>
      </c>
      <c r="C291" s="14"/>
      <c r="D291" s="15">
        <v>89</v>
      </c>
    </row>
    <row r="292" spans="1:4">
      <c r="A292" s="131" t="s">
        <v>98</v>
      </c>
      <c r="B292" s="131" t="s">
        <v>4</v>
      </c>
      <c r="C292" s="6" t="s">
        <v>6</v>
      </c>
      <c r="D292" s="7">
        <v>189</v>
      </c>
    </row>
    <row r="293" spans="1:4">
      <c r="A293" s="131"/>
      <c r="B293" s="131"/>
      <c r="C293" s="6" t="s">
        <v>7</v>
      </c>
      <c r="D293" s="7">
        <v>179</v>
      </c>
    </row>
    <row r="294" spans="1:4">
      <c r="A294" s="131"/>
      <c r="B294" s="131"/>
      <c r="C294" s="6" t="s">
        <v>8</v>
      </c>
      <c r="D294" s="7">
        <v>206</v>
      </c>
    </row>
    <row r="295" spans="1:4">
      <c r="A295" s="131"/>
      <c r="B295" s="131"/>
      <c r="C295" s="6" t="s">
        <v>10</v>
      </c>
      <c r="D295" s="7">
        <v>138</v>
      </c>
    </row>
    <row r="296" spans="1:4">
      <c r="A296" s="131"/>
      <c r="B296" s="131"/>
      <c r="C296" s="6" t="s">
        <v>11</v>
      </c>
      <c r="D296" s="7">
        <v>79</v>
      </c>
    </row>
    <row r="297" spans="1:4">
      <c r="A297" s="131"/>
      <c r="B297" s="131"/>
      <c r="C297" s="6" t="s">
        <v>12</v>
      </c>
      <c r="D297" s="7">
        <v>80</v>
      </c>
    </row>
    <row r="298" spans="1:4">
      <c r="A298" s="131"/>
      <c r="B298" s="131"/>
      <c r="C298" s="6" t="s">
        <v>13</v>
      </c>
      <c r="D298" s="7">
        <v>15</v>
      </c>
    </row>
    <row r="299" spans="1:4">
      <c r="A299" s="131"/>
      <c r="B299" s="131"/>
      <c r="C299" s="6" t="s">
        <v>15</v>
      </c>
      <c r="D299" s="7">
        <v>1821</v>
      </c>
    </row>
    <row r="300" spans="1:4">
      <c r="A300" s="131"/>
      <c r="B300" s="131"/>
      <c r="C300" s="6" t="s">
        <v>16</v>
      </c>
      <c r="D300" s="7">
        <v>63</v>
      </c>
    </row>
    <row r="301" spans="1:4">
      <c r="A301" s="131"/>
      <c r="B301" s="131"/>
      <c r="C301" s="6" t="s">
        <v>20</v>
      </c>
      <c r="D301" s="7">
        <v>32</v>
      </c>
    </row>
    <row r="302" spans="1:4">
      <c r="A302" s="131"/>
      <c r="B302" s="131"/>
      <c r="C302" s="6" t="s">
        <v>21</v>
      </c>
      <c r="D302" s="7">
        <v>59</v>
      </c>
    </row>
    <row r="303" spans="1:4">
      <c r="A303" s="131"/>
      <c r="B303" s="18" t="s">
        <v>24</v>
      </c>
      <c r="C303" s="6" t="s">
        <v>25</v>
      </c>
      <c r="D303" s="7">
        <v>105</v>
      </c>
    </row>
    <row r="304" spans="1:4">
      <c r="A304" s="131"/>
      <c r="B304" s="131" t="s">
        <v>31</v>
      </c>
      <c r="C304" s="6" t="s">
        <v>36</v>
      </c>
      <c r="D304" s="7">
        <v>16</v>
      </c>
    </row>
    <row r="305" spans="1:4">
      <c r="A305" s="131"/>
      <c r="B305" s="131"/>
      <c r="C305" s="6" t="s">
        <v>39</v>
      </c>
      <c r="D305" s="7">
        <v>210</v>
      </c>
    </row>
    <row r="306" spans="1:4">
      <c r="A306" s="131"/>
      <c r="B306" s="131" t="s">
        <v>41</v>
      </c>
      <c r="C306" s="6" t="s">
        <v>42</v>
      </c>
      <c r="D306" s="7">
        <v>40</v>
      </c>
    </row>
    <row r="307" spans="1:4">
      <c r="A307" s="131"/>
      <c r="B307" s="131"/>
      <c r="C307" s="6" t="s">
        <v>43</v>
      </c>
      <c r="D307" s="7">
        <v>107</v>
      </c>
    </row>
    <row r="308" spans="1:4">
      <c r="A308" s="131"/>
      <c r="B308" s="131" t="s">
        <v>44</v>
      </c>
      <c r="C308" s="6" t="s">
        <v>45</v>
      </c>
      <c r="D308" s="7">
        <v>18</v>
      </c>
    </row>
    <row r="309" spans="1:4">
      <c r="A309" s="131"/>
      <c r="B309" s="131"/>
      <c r="C309" s="6" t="s">
        <v>46</v>
      </c>
      <c r="D309" s="7">
        <v>26</v>
      </c>
    </row>
    <row r="310" spans="1:4">
      <c r="A310" s="131"/>
      <c r="B310" s="14" t="s">
        <v>99</v>
      </c>
      <c r="C310" s="14"/>
      <c r="D310" s="15">
        <v>3383</v>
      </c>
    </row>
    <row r="311" spans="1:4">
      <c r="A311" s="131" t="s">
        <v>100</v>
      </c>
      <c r="B311" s="131" t="s">
        <v>4</v>
      </c>
      <c r="C311" s="6" t="s">
        <v>12</v>
      </c>
      <c r="D311" s="7">
        <v>14</v>
      </c>
    </row>
    <row r="312" spans="1:4">
      <c r="A312" s="131"/>
      <c r="B312" s="131"/>
      <c r="C312" s="6" t="s">
        <v>13</v>
      </c>
      <c r="D312" s="7">
        <v>50</v>
      </c>
    </row>
    <row r="313" spans="1:4">
      <c r="A313" s="131"/>
      <c r="B313" s="131"/>
      <c r="C313" s="6" t="s">
        <v>15</v>
      </c>
      <c r="D313" s="7">
        <v>401</v>
      </c>
    </row>
    <row r="314" spans="1:4">
      <c r="A314" s="131"/>
      <c r="B314" s="131"/>
      <c r="C314" s="6" t="s">
        <v>16</v>
      </c>
      <c r="D314" s="7">
        <v>14</v>
      </c>
    </row>
    <row r="315" spans="1:4">
      <c r="A315" s="131"/>
      <c r="B315" s="131"/>
      <c r="C315" s="6" t="s">
        <v>22</v>
      </c>
      <c r="D315" s="7">
        <v>8</v>
      </c>
    </row>
    <row r="316" spans="1:4">
      <c r="A316" s="131"/>
      <c r="B316" s="131"/>
      <c r="C316" s="6" t="s">
        <v>23</v>
      </c>
      <c r="D316" s="7">
        <v>28</v>
      </c>
    </row>
    <row r="317" spans="1:4">
      <c r="A317" s="131"/>
      <c r="B317" s="131" t="s">
        <v>24</v>
      </c>
      <c r="C317" s="6" t="s">
        <v>25</v>
      </c>
      <c r="D317" s="7">
        <v>60</v>
      </c>
    </row>
    <row r="318" spans="1:4">
      <c r="A318" s="131"/>
      <c r="B318" s="131"/>
      <c r="C318" s="6" t="s">
        <v>27</v>
      </c>
      <c r="D318" s="7">
        <v>1</v>
      </c>
    </row>
    <row r="319" spans="1:4">
      <c r="A319" s="131"/>
      <c r="B319" s="131" t="s">
        <v>31</v>
      </c>
      <c r="C319" s="6" t="s">
        <v>39</v>
      </c>
      <c r="D319" s="7">
        <v>12</v>
      </c>
    </row>
    <row r="320" spans="1:4">
      <c r="A320" s="131"/>
      <c r="B320" s="131"/>
      <c r="C320" s="6" t="s">
        <v>40</v>
      </c>
      <c r="D320" s="7">
        <v>36</v>
      </c>
    </row>
    <row r="321" spans="1:6">
      <c r="A321" s="131"/>
      <c r="B321" s="131" t="s">
        <v>41</v>
      </c>
      <c r="C321" s="6" t="s">
        <v>42</v>
      </c>
      <c r="D321" s="7">
        <v>18</v>
      </c>
    </row>
    <row r="322" spans="1:6">
      <c r="A322" s="131"/>
      <c r="B322" s="131"/>
      <c r="C322" s="6" t="s">
        <v>43</v>
      </c>
      <c r="D322" s="7">
        <v>19</v>
      </c>
    </row>
    <row r="323" spans="1:6">
      <c r="A323" s="131"/>
      <c r="B323" s="14" t="s">
        <v>101</v>
      </c>
      <c r="C323" s="14"/>
      <c r="D323" s="15">
        <v>661</v>
      </c>
    </row>
    <row r="324" spans="1:6">
      <c r="A324" s="19" t="s">
        <v>3</v>
      </c>
      <c r="B324" s="20"/>
      <c r="C324" s="20"/>
      <c r="D324" s="21">
        <v>41781</v>
      </c>
    </row>
    <row r="325" spans="1:6">
      <c r="A325" s="3"/>
      <c r="B325" s="2"/>
      <c r="F325" s="2"/>
    </row>
    <row r="327" spans="1:6">
      <c r="A327" t="s">
        <v>102</v>
      </c>
    </row>
    <row r="328" spans="1:6">
      <c r="A328" t="s">
        <v>103</v>
      </c>
    </row>
  </sheetData>
  <mergeCells count="99">
    <mergeCell ref="A292:A310"/>
    <mergeCell ref="B292:B302"/>
    <mergeCell ref="B304:B305"/>
    <mergeCell ref="B306:B307"/>
    <mergeCell ref="B308:B309"/>
    <mergeCell ref="A311:A323"/>
    <mergeCell ref="B311:B316"/>
    <mergeCell ref="B317:B318"/>
    <mergeCell ref="B319:B320"/>
    <mergeCell ref="B321:B322"/>
    <mergeCell ref="A286:A291"/>
    <mergeCell ref="B286:B287"/>
    <mergeCell ref="B289:B290"/>
    <mergeCell ref="A252:A261"/>
    <mergeCell ref="B252:B259"/>
    <mergeCell ref="A262:A275"/>
    <mergeCell ref="B262:B269"/>
    <mergeCell ref="B270:B272"/>
    <mergeCell ref="B273:B274"/>
    <mergeCell ref="A276:A282"/>
    <mergeCell ref="B276:B277"/>
    <mergeCell ref="B280:B281"/>
    <mergeCell ref="A283:A285"/>
    <mergeCell ref="B283:B284"/>
    <mergeCell ref="A236:A241"/>
    <mergeCell ref="B236:B237"/>
    <mergeCell ref="A242:A251"/>
    <mergeCell ref="B242:B245"/>
    <mergeCell ref="B247:B248"/>
    <mergeCell ref="B249:B250"/>
    <mergeCell ref="A205:A223"/>
    <mergeCell ref="B205:B214"/>
    <mergeCell ref="B216:B221"/>
    <mergeCell ref="A224:A225"/>
    <mergeCell ref="A226:A235"/>
    <mergeCell ref="B226:B229"/>
    <mergeCell ref="B230:B232"/>
    <mergeCell ref="A151:A156"/>
    <mergeCell ref="B151:B153"/>
    <mergeCell ref="B154:B155"/>
    <mergeCell ref="A201:A204"/>
    <mergeCell ref="B201:B203"/>
    <mergeCell ref="A157:A162"/>
    <mergeCell ref="B157:B159"/>
    <mergeCell ref="A163:A186"/>
    <mergeCell ref="B163:B176"/>
    <mergeCell ref="B178:B182"/>
    <mergeCell ref="B183:B184"/>
    <mergeCell ref="A187:A192"/>
    <mergeCell ref="B187:B190"/>
    <mergeCell ref="A193:A197"/>
    <mergeCell ref="B193:B195"/>
    <mergeCell ref="A198:A200"/>
    <mergeCell ref="A110:A118"/>
    <mergeCell ref="B110:B113"/>
    <mergeCell ref="B116:B117"/>
    <mergeCell ref="A134:A150"/>
    <mergeCell ref="B134:B142"/>
    <mergeCell ref="B144:B147"/>
    <mergeCell ref="B148:B149"/>
    <mergeCell ref="A119:A133"/>
    <mergeCell ref="B119:B127"/>
    <mergeCell ref="B129:B130"/>
    <mergeCell ref="B131:B132"/>
    <mergeCell ref="B91:B92"/>
    <mergeCell ref="B93:B94"/>
    <mergeCell ref="B95:B102"/>
    <mergeCell ref="B103:B104"/>
    <mergeCell ref="B105:B106"/>
    <mergeCell ref="A108:A109"/>
    <mergeCell ref="D47:D48"/>
    <mergeCell ref="A49:A62"/>
    <mergeCell ref="B49:B55"/>
    <mergeCell ref="B56:B57"/>
    <mergeCell ref="B58:B60"/>
    <mergeCell ref="C47:C48"/>
    <mergeCell ref="A63:A67"/>
    <mergeCell ref="B63:B64"/>
    <mergeCell ref="B65:B66"/>
    <mergeCell ref="A68:A74"/>
    <mergeCell ref="B68:B69"/>
    <mergeCell ref="B70:B71"/>
    <mergeCell ref="B72:B73"/>
    <mergeCell ref="A75:A107"/>
    <mergeCell ref="B75:B90"/>
    <mergeCell ref="B30:B38"/>
    <mergeCell ref="B39:B40"/>
    <mergeCell ref="B41:B42"/>
    <mergeCell ref="A47:A48"/>
    <mergeCell ref="B47:B48"/>
    <mergeCell ref="K10:L10"/>
    <mergeCell ref="M10:N10"/>
    <mergeCell ref="O10:P10"/>
    <mergeCell ref="B28:B29"/>
    <mergeCell ref="B4:B5"/>
    <mergeCell ref="C4:C5"/>
    <mergeCell ref="D4:D5"/>
    <mergeCell ref="B6:B24"/>
    <mergeCell ref="B25:B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V328"/>
  <sheetViews>
    <sheetView showGridLines="0" topLeftCell="I1" zoomScale="90" zoomScaleNormal="90" workbookViewId="0">
      <selection activeCell="L25" sqref="L25"/>
    </sheetView>
  </sheetViews>
  <sheetFormatPr defaultColWidth="9.140625" defaultRowHeight="15"/>
  <cols>
    <col min="1" max="1" width="24.85546875" style="3" customWidth="1"/>
    <col min="2" max="2" width="53.140625" style="2" customWidth="1"/>
    <col min="3" max="3" width="94.5703125" customWidth="1"/>
    <col min="6" max="6" width="9.140625" style="2"/>
    <col min="7" max="7" width="3.28515625" customWidth="1"/>
    <col min="13" max="13" width="48.5703125" customWidth="1"/>
    <col min="15" max="16" width="14.85546875" customWidth="1"/>
  </cols>
  <sheetData>
    <row r="1" spans="1:22">
      <c r="A1" s="1" t="s">
        <v>104</v>
      </c>
    </row>
    <row r="4" spans="1:22">
      <c r="B4" s="132" t="s">
        <v>1</v>
      </c>
      <c r="C4" s="132" t="s">
        <v>2</v>
      </c>
      <c r="D4" s="148" t="s">
        <v>105</v>
      </c>
      <c r="E4" s="148"/>
      <c r="F4" s="133" t="s">
        <v>3</v>
      </c>
      <c r="H4" s="148" t="s">
        <v>105</v>
      </c>
      <c r="I4" s="148"/>
      <c r="J4" s="133" t="s">
        <v>3</v>
      </c>
    </row>
    <row r="5" spans="1:22">
      <c r="B5" s="132"/>
      <c r="C5" s="132"/>
      <c r="D5" s="22" t="s">
        <v>106</v>
      </c>
      <c r="E5" s="22" t="s">
        <v>107</v>
      </c>
      <c r="F5" s="133"/>
      <c r="H5" s="22" t="s">
        <v>106</v>
      </c>
      <c r="I5" s="22" t="s">
        <v>107</v>
      </c>
      <c r="J5" s="133"/>
    </row>
    <row r="6" spans="1:22">
      <c r="B6" s="134" t="s">
        <v>4</v>
      </c>
      <c r="C6" s="4" t="s">
        <v>5</v>
      </c>
      <c r="D6" s="23">
        <v>39</v>
      </c>
      <c r="E6" s="23">
        <v>22</v>
      </c>
      <c r="F6" s="5">
        <v>61</v>
      </c>
      <c r="H6" s="27">
        <f>D6/F6</f>
        <v>0.63934426229508201</v>
      </c>
      <c r="I6" s="27">
        <f>E6/F6</f>
        <v>0.36065573770491804</v>
      </c>
      <c r="J6" s="27">
        <f>H6+I6</f>
        <v>1</v>
      </c>
      <c r="N6" s="147" t="s">
        <v>176</v>
      </c>
      <c r="O6" s="147"/>
      <c r="P6" s="46"/>
      <c r="Q6" s="147" t="s">
        <v>175</v>
      </c>
      <c r="R6" s="147"/>
      <c r="S6" s="46"/>
      <c r="T6" s="147" t="s">
        <v>173</v>
      </c>
      <c r="U6" s="147"/>
    </row>
    <row r="7" spans="1:22">
      <c r="B7" s="131"/>
      <c r="C7" s="6" t="s">
        <v>6</v>
      </c>
      <c r="D7" s="24">
        <v>606</v>
      </c>
      <c r="E7" s="24">
        <v>424</v>
      </c>
      <c r="F7" s="7">
        <v>1030</v>
      </c>
      <c r="H7" s="27">
        <f t="shared" ref="H7:H43" si="0">D7/F7</f>
        <v>0.5883495145631068</v>
      </c>
      <c r="I7" s="27">
        <f t="shared" ref="I7:I43" si="1">E7/F7</f>
        <v>0.4116504854368932</v>
      </c>
      <c r="J7" s="27">
        <f t="shared" ref="J7:J43" si="2">H7+I7</f>
        <v>1</v>
      </c>
      <c r="N7" t="s">
        <v>178</v>
      </c>
      <c r="O7" t="s">
        <v>179</v>
      </c>
      <c r="P7" t="s">
        <v>174</v>
      </c>
      <c r="Q7" t="s">
        <v>178</v>
      </c>
      <c r="R7" t="s">
        <v>180</v>
      </c>
      <c r="S7" t="s">
        <v>174</v>
      </c>
      <c r="T7" t="s">
        <v>178</v>
      </c>
      <c r="U7" t="s">
        <v>179</v>
      </c>
      <c r="V7" t="s">
        <v>174</v>
      </c>
    </row>
    <row r="8" spans="1:22">
      <c r="B8" s="131"/>
      <c r="C8" s="6" t="s">
        <v>7</v>
      </c>
      <c r="D8" s="24">
        <v>982</v>
      </c>
      <c r="E8" s="24">
        <v>479</v>
      </c>
      <c r="F8" s="7">
        <v>1461</v>
      </c>
      <c r="H8" s="27">
        <f t="shared" si="0"/>
        <v>0.67214236824093088</v>
      </c>
      <c r="I8" s="27">
        <f t="shared" si="1"/>
        <v>0.32785763175906912</v>
      </c>
      <c r="J8" s="27">
        <f t="shared" si="2"/>
        <v>1</v>
      </c>
      <c r="M8" t="str">
        <f>B6</f>
        <v>Programes de formació professional per a l'ocupació</v>
      </c>
      <c r="N8" s="28">
        <f>SUM(D75:D90)</f>
        <v>8778</v>
      </c>
      <c r="O8" s="28">
        <f>SUM(E75:E90)</f>
        <v>6107</v>
      </c>
      <c r="P8" s="28">
        <f>N8+O8</f>
        <v>14885</v>
      </c>
      <c r="Q8" s="28">
        <f>T8-N8</f>
        <v>9351</v>
      </c>
      <c r="R8" s="28">
        <f>U8-O8</f>
        <v>8598</v>
      </c>
      <c r="S8" s="28">
        <f>Q8+R8</f>
        <v>17949</v>
      </c>
      <c r="T8" s="28">
        <f>SUM(D6:D24)</f>
        <v>18129</v>
      </c>
      <c r="U8" s="28">
        <f>SUM(E6:E24)</f>
        <v>14705</v>
      </c>
      <c r="V8" s="28">
        <f>T8+U8</f>
        <v>32834</v>
      </c>
    </row>
    <row r="9" spans="1:22">
      <c r="B9" s="131"/>
      <c r="C9" s="6" t="s">
        <v>8</v>
      </c>
      <c r="D9" s="24">
        <v>509</v>
      </c>
      <c r="E9" s="24">
        <v>1253</v>
      </c>
      <c r="F9" s="7">
        <v>1762</v>
      </c>
      <c r="H9" s="27">
        <f t="shared" si="0"/>
        <v>0.28887627695800228</v>
      </c>
      <c r="I9" s="27">
        <f t="shared" si="1"/>
        <v>0.71112372304199778</v>
      </c>
      <c r="J9" s="27">
        <f t="shared" si="2"/>
        <v>1</v>
      </c>
      <c r="M9" t="s">
        <v>177</v>
      </c>
      <c r="N9" s="28">
        <f>SUM(D91:D106)</f>
        <v>2189</v>
      </c>
      <c r="O9" s="28">
        <f>SUM(E91:E106)</f>
        <v>2693</v>
      </c>
      <c r="P9" s="28">
        <f t="shared" ref="P9:P10" si="3">N9+O9</f>
        <v>4882</v>
      </c>
      <c r="Q9" s="28">
        <f t="shared" ref="Q9:Q10" si="4">T9-N9</f>
        <v>1564</v>
      </c>
      <c r="R9" s="28">
        <f t="shared" ref="R9:R10" si="5">U9-O9</f>
        <v>2501</v>
      </c>
      <c r="S9" s="28">
        <f t="shared" ref="S9:S10" si="6">Q9+R9</f>
        <v>4065</v>
      </c>
      <c r="T9" s="28">
        <f>SUM(D25:D42)</f>
        <v>3753</v>
      </c>
      <c r="U9" s="28">
        <f>SUM(E25:E42)</f>
        <v>5194</v>
      </c>
      <c r="V9" s="28">
        <f t="shared" ref="V9:V10" si="7">T9+U9</f>
        <v>8947</v>
      </c>
    </row>
    <row r="10" spans="1:22">
      <c r="B10" s="131"/>
      <c r="C10" s="6" t="s">
        <v>9</v>
      </c>
      <c r="D10" s="24">
        <v>56</v>
      </c>
      <c r="E10" s="24">
        <v>146</v>
      </c>
      <c r="F10" s="7">
        <v>202</v>
      </c>
      <c r="H10" s="27">
        <f t="shared" si="0"/>
        <v>0.27722772277227725</v>
      </c>
      <c r="I10" s="27">
        <f t="shared" si="1"/>
        <v>0.72277227722772275</v>
      </c>
      <c r="J10" s="27">
        <f t="shared" si="2"/>
        <v>1</v>
      </c>
      <c r="M10" t="s">
        <v>174</v>
      </c>
      <c r="N10" s="28">
        <f>N8+N9</f>
        <v>10967</v>
      </c>
      <c r="O10" s="28">
        <f>O8+O9</f>
        <v>8800</v>
      </c>
      <c r="P10" s="28">
        <f t="shared" si="3"/>
        <v>19767</v>
      </c>
      <c r="Q10" s="28">
        <f t="shared" si="4"/>
        <v>10915</v>
      </c>
      <c r="R10" s="28">
        <f t="shared" si="5"/>
        <v>11099</v>
      </c>
      <c r="S10" s="28">
        <f t="shared" si="6"/>
        <v>22014</v>
      </c>
      <c r="T10" s="28">
        <f>T8+T9</f>
        <v>21882</v>
      </c>
      <c r="U10" s="28">
        <f>U8+U9</f>
        <v>19899</v>
      </c>
      <c r="V10" s="28">
        <f t="shared" si="7"/>
        <v>41781</v>
      </c>
    </row>
    <row r="11" spans="1:22">
      <c r="B11" s="131"/>
      <c r="C11" s="6" t="s">
        <v>10</v>
      </c>
      <c r="D11" s="24">
        <v>150</v>
      </c>
      <c r="E11" s="24">
        <v>398</v>
      </c>
      <c r="F11" s="7">
        <v>548</v>
      </c>
      <c r="H11" s="27">
        <f t="shared" si="0"/>
        <v>0.27372262773722628</v>
      </c>
      <c r="I11" s="27">
        <f t="shared" si="1"/>
        <v>0.72627737226277367</v>
      </c>
      <c r="J11" s="27">
        <f t="shared" si="2"/>
        <v>1</v>
      </c>
    </row>
    <row r="12" spans="1:22">
      <c r="B12" s="131"/>
      <c r="C12" s="6" t="s">
        <v>11</v>
      </c>
      <c r="D12" s="24">
        <v>193</v>
      </c>
      <c r="E12" s="24">
        <v>208</v>
      </c>
      <c r="F12" s="7">
        <v>401</v>
      </c>
      <c r="H12" s="27">
        <f t="shared" si="0"/>
        <v>0.48129675810473815</v>
      </c>
      <c r="I12" s="27">
        <f t="shared" si="1"/>
        <v>0.51870324189526185</v>
      </c>
      <c r="J12" s="27">
        <f t="shared" si="2"/>
        <v>1</v>
      </c>
      <c r="M12" t="str">
        <f>M8</f>
        <v>Programes de formació professional per a l'ocupació</v>
      </c>
      <c r="N12" s="27">
        <f>N8/P8</f>
        <v>0.58972119583473293</v>
      </c>
      <c r="O12" s="27">
        <f>O8/P8</f>
        <v>0.41027880416526707</v>
      </c>
      <c r="Q12" s="27">
        <f>Q8/S8</f>
        <v>0.52097609894701657</v>
      </c>
      <c r="R12" s="27">
        <f>R8/S8</f>
        <v>0.47902390105298348</v>
      </c>
      <c r="T12" s="27">
        <f>T8/V8</f>
        <v>0.5521410732776999</v>
      </c>
      <c r="U12" s="27">
        <f>U8/V8</f>
        <v>0.44785892672230004</v>
      </c>
    </row>
    <row r="13" spans="1:22">
      <c r="B13" s="131"/>
      <c r="C13" s="6" t="s">
        <v>12</v>
      </c>
      <c r="D13" s="24">
        <v>449</v>
      </c>
      <c r="E13" s="24">
        <v>280</v>
      </c>
      <c r="F13" s="7">
        <v>729</v>
      </c>
      <c r="H13" s="27">
        <f t="shared" si="0"/>
        <v>0.61591220850480111</v>
      </c>
      <c r="I13" s="27">
        <f t="shared" si="1"/>
        <v>0.38408779149519889</v>
      </c>
      <c r="J13" s="27">
        <f t="shared" si="2"/>
        <v>1</v>
      </c>
      <c r="M13" t="str">
        <f t="shared" ref="M13:M14" si="8">M9</f>
        <v>Resta de programes</v>
      </c>
      <c r="N13" s="27">
        <f t="shared" ref="N13:N14" si="9">N9/P9</f>
        <v>0.44838181073330602</v>
      </c>
      <c r="O13" s="27">
        <f t="shared" ref="O13:O14" si="10">O9/P9</f>
        <v>0.55161818926669393</v>
      </c>
      <c r="Q13" s="27">
        <f t="shared" ref="Q13:Q14" si="11">Q9/S9</f>
        <v>0.38474784747847479</v>
      </c>
      <c r="R13" s="27">
        <f t="shared" ref="R13:R14" si="12">R9/S9</f>
        <v>0.61525215252152521</v>
      </c>
      <c r="T13" s="27">
        <f t="shared" ref="T13:T14" si="13">T9/V9</f>
        <v>0.41947021347937857</v>
      </c>
      <c r="U13" s="27">
        <f t="shared" ref="U13:U14" si="14">U9/V9</f>
        <v>0.58052978652062148</v>
      </c>
    </row>
    <row r="14" spans="1:22">
      <c r="B14" s="131"/>
      <c r="C14" s="6" t="s">
        <v>13</v>
      </c>
      <c r="D14" s="24">
        <v>280</v>
      </c>
      <c r="E14" s="24">
        <v>450</v>
      </c>
      <c r="F14" s="7">
        <v>730</v>
      </c>
      <c r="H14" s="27">
        <f t="shared" si="0"/>
        <v>0.38356164383561642</v>
      </c>
      <c r="I14" s="27">
        <f t="shared" si="1"/>
        <v>0.61643835616438358</v>
      </c>
      <c r="J14" s="27">
        <f t="shared" si="2"/>
        <v>1</v>
      </c>
      <c r="M14" t="str">
        <f t="shared" si="8"/>
        <v>Total</v>
      </c>
      <c r="N14" s="27">
        <f t="shared" si="9"/>
        <v>0.5548135781858653</v>
      </c>
      <c r="O14" s="27">
        <f t="shared" si="10"/>
        <v>0.44518642181413465</v>
      </c>
      <c r="Q14" s="27">
        <f t="shared" si="11"/>
        <v>0.49582084128282</v>
      </c>
      <c r="R14" s="27">
        <f t="shared" si="12"/>
        <v>0.50417915871718</v>
      </c>
      <c r="T14" s="27">
        <f t="shared" si="13"/>
        <v>0.52373088245853383</v>
      </c>
      <c r="U14" s="27">
        <f t="shared" si="14"/>
        <v>0.47626911754146622</v>
      </c>
    </row>
    <row r="15" spans="1:22">
      <c r="B15" s="131"/>
      <c r="C15" s="6" t="s">
        <v>14</v>
      </c>
      <c r="D15" s="24"/>
      <c r="E15" s="24">
        <v>18</v>
      </c>
      <c r="F15" s="7">
        <v>18</v>
      </c>
      <c r="H15" s="27">
        <f t="shared" si="0"/>
        <v>0</v>
      </c>
      <c r="I15" s="27">
        <f t="shared" si="1"/>
        <v>1</v>
      </c>
      <c r="J15" s="27">
        <f t="shared" si="2"/>
        <v>1</v>
      </c>
    </row>
    <row r="16" spans="1:22">
      <c r="B16" s="131"/>
      <c r="C16" s="6" t="s">
        <v>15</v>
      </c>
      <c r="D16" s="24">
        <v>11991</v>
      </c>
      <c r="E16" s="24">
        <v>9059</v>
      </c>
      <c r="F16" s="7">
        <v>21050</v>
      </c>
      <c r="H16" s="27">
        <f t="shared" si="0"/>
        <v>0.56964370546318288</v>
      </c>
      <c r="I16" s="27">
        <f t="shared" si="1"/>
        <v>0.43035629453681712</v>
      </c>
      <c r="J16" s="27">
        <f t="shared" si="2"/>
        <v>1</v>
      </c>
    </row>
    <row r="17" spans="2:18">
      <c r="B17" s="131"/>
      <c r="C17" s="6" t="s">
        <v>16</v>
      </c>
      <c r="D17" s="24">
        <v>1632</v>
      </c>
      <c r="E17" s="24">
        <v>926</v>
      </c>
      <c r="F17" s="7">
        <v>2558</v>
      </c>
      <c r="H17" s="27">
        <f t="shared" si="0"/>
        <v>0.63799843627834241</v>
      </c>
      <c r="I17" s="27">
        <f t="shared" si="1"/>
        <v>0.36200156372165754</v>
      </c>
      <c r="J17" s="27">
        <f t="shared" si="2"/>
        <v>1</v>
      </c>
    </row>
    <row r="18" spans="2:18">
      <c r="B18" s="131"/>
      <c r="C18" s="6" t="s">
        <v>17</v>
      </c>
      <c r="D18" s="24">
        <v>5</v>
      </c>
      <c r="E18" s="24">
        <v>3</v>
      </c>
      <c r="F18" s="7">
        <v>8</v>
      </c>
      <c r="H18" s="27">
        <f t="shared" si="0"/>
        <v>0.625</v>
      </c>
      <c r="I18" s="27">
        <f t="shared" si="1"/>
        <v>0.375</v>
      </c>
      <c r="J18" s="27">
        <f t="shared" si="2"/>
        <v>1</v>
      </c>
      <c r="M18" t="str">
        <f>M12</f>
        <v>Programes de formació professional per a l'ocupació</v>
      </c>
      <c r="N18" t="s">
        <v>178</v>
      </c>
      <c r="O18" t="s">
        <v>179</v>
      </c>
      <c r="Q18" t="s">
        <v>178</v>
      </c>
      <c r="R18" t="s">
        <v>179</v>
      </c>
    </row>
    <row r="19" spans="2:18">
      <c r="B19" s="131"/>
      <c r="C19" s="6" t="s">
        <v>18</v>
      </c>
      <c r="D19" s="24">
        <v>40</v>
      </c>
      <c r="E19" s="24">
        <v>175</v>
      </c>
      <c r="F19" s="7">
        <v>215</v>
      </c>
      <c r="H19" s="27">
        <f t="shared" si="0"/>
        <v>0.18604651162790697</v>
      </c>
      <c r="I19" s="27">
        <f t="shared" si="1"/>
        <v>0.81395348837209303</v>
      </c>
      <c r="J19" s="27">
        <f t="shared" si="2"/>
        <v>1</v>
      </c>
      <c r="M19" t="s">
        <v>176</v>
      </c>
      <c r="N19" s="47">
        <f>N12</f>
        <v>0.58972119583473293</v>
      </c>
      <c r="O19" s="47">
        <f>O12</f>
        <v>0.41027880416526707</v>
      </c>
      <c r="P19" t="str">
        <f>M19</f>
        <v>Barcelona</v>
      </c>
      <c r="Q19" s="47">
        <f>N13</f>
        <v>0.44838181073330602</v>
      </c>
      <c r="R19" s="47">
        <f>O13</f>
        <v>0.55161818926669393</v>
      </c>
    </row>
    <row r="20" spans="2:18">
      <c r="B20" s="131"/>
      <c r="C20" s="6" t="s">
        <v>19</v>
      </c>
      <c r="D20" s="24">
        <v>64</v>
      </c>
      <c r="E20" s="24">
        <v>76</v>
      </c>
      <c r="F20" s="7">
        <v>140</v>
      </c>
      <c r="H20" s="27">
        <f t="shared" si="0"/>
        <v>0.45714285714285713</v>
      </c>
      <c r="I20" s="27">
        <f t="shared" si="1"/>
        <v>0.54285714285714282</v>
      </c>
      <c r="J20" s="27">
        <f t="shared" si="2"/>
        <v>1</v>
      </c>
      <c r="M20" t="s">
        <v>175</v>
      </c>
      <c r="N20" s="47">
        <f>Q12</f>
        <v>0.52097609894701657</v>
      </c>
      <c r="O20" s="47">
        <f>R12</f>
        <v>0.47902390105298348</v>
      </c>
      <c r="P20" t="str">
        <f t="shared" ref="P20:P21" si="15">M20</f>
        <v>Resta AMB</v>
      </c>
      <c r="Q20" s="47">
        <f>Q13</f>
        <v>0.38474784747847479</v>
      </c>
      <c r="R20" s="47">
        <f>R13</f>
        <v>0.61525215252152521</v>
      </c>
    </row>
    <row r="21" spans="2:18">
      <c r="B21" s="131"/>
      <c r="C21" s="6" t="s">
        <v>20</v>
      </c>
      <c r="D21" s="24">
        <v>247</v>
      </c>
      <c r="E21" s="24">
        <v>93</v>
      </c>
      <c r="F21" s="7">
        <v>340</v>
      </c>
      <c r="H21" s="27">
        <f t="shared" si="0"/>
        <v>0.72647058823529409</v>
      </c>
      <c r="I21" s="27">
        <f t="shared" si="1"/>
        <v>0.27352941176470591</v>
      </c>
      <c r="J21" s="27">
        <f t="shared" si="2"/>
        <v>1</v>
      </c>
      <c r="M21" t="s">
        <v>173</v>
      </c>
      <c r="N21" s="47">
        <f>T12</f>
        <v>0.5521410732776999</v>
      </c>
      <c r="O21" s="47">
        <f>U12</f>
        <v>0.44785892672230004</v>
      </c>
      <c r="P21" t="str">
        <f t="shared" si="15"/>
        <v>AMB</v>
      </c>
      <c r="Q21" s="47">
        <f>T13</f>
        <v>0.41947021347937857</v>
      </c>
      <c r="R21" s="47">
        <f>U13</f>
        <v>0.58052978652062148</v>
      </c>
    </row>
    <row r="22" spans="2:18">
      <c r="B22" s="131"/>
      <c r="C22" s="6" t="s">
        <v>21</v>
      </c>
      <c r="D22" s="24">
        <v>264</v>
      </c>
      <c r="E22" s="24">
        <v>72</v>
      </c>
      <c r="F22" s="7">
        <v>336</v>
      </c>
      <c r="H22" s="27">
        <f t="shared" si="0"/>
        <v>0.7857142857142857</v>
      </c>
      <c r="I22" s="27">
        <f t="shared" si="1"/>
        <v>0.21428571428571427</v>
      </c>
      <c r="J22" s="27">
        <f t="shared" si="2"/>
        <v>1</v>
      </c>
    </row>
    <row r="23" spans="2:18">
      <c r="B23" s="131"/>
      <c r="C23" s="6" t="s">
        <v>22</v>
      </c>
      <c r="D23" s="24">
        <v>221</v>
      </c>
      <c r="E23" s="24">
        <v>191</v>
      </c>
      <c r="F23" s="7">
        <v>412</v>
      </c>
      <c r="H23" s="27">
        <f t="shared" si="0"/>
        <v>0.53640776699029125</v>
      </c>
      <c r="I23" s="27">
        <f t="shared" si="1"/>
        <v>0.46359223300970875</v>
      </c>
      <c r="J23" s="27">
        <f t="shared" si="2"/>
        <v>1</v>
      </c>
    </row>
    <row r="24" spans="2:18">
      <c r="B24" s="131"/>
      <c r="C24" s="6" t="s">
        <v>23</v>
      </c>
      <c r="D24" s="24">
        <v>401</v>
      </c>
      <c r="E24" s="24">
        <v>432</v>
      </c>
      <c r="F24" s="7">
        <v>833</v>
      </c>
      <c r="H24" s="27">
        <f t="shared" si="0"/>
        <v>0.48139255702280914</v>
      </c>
      <c r="I24" s="27">
        <f t="shared" si="1"/>
        <v>0.51860744297719086</v>
      </c>
      <c r="J24" s="27">
        <f t="shared" si="2"/>
        <v>1</v>
      </c>
    </row>
    <row r="25" spans="2:18">
      <c r="B25" s="131" t="s">
        <v>24</v>
      </c>
      <c r="C25" s="6" t="s">
        <v>25</v>
      </c>
      <c r="D25" s="24">
        <v>498</v>
      </c>
      <c r="E25" s="24">
        <v>433</v>
      </c>
      <c r="F25" s="7">
        <v>931</v>
      </c>
      <c r="H25" s="27">
        <f t="shared" si="0"/>
        <v>0.53490870032223414</v>
      </c>
      <c r="I25" s="27">
        <f t="shared" si="1"/>
        <v>0.46509129967776586</v>
      </c>
      <c r="J25" s="27">
        <f t="shared" si="2"/>
        <v>1</v>
      </c>
    </row>
    <row r="26" spans="2:18">
      <c r="B26" s="131"/>
      <c r="C26" s="6" t="s">
        <v>26</v>
      </c>
      <c r="D26" s="24"/>
      <c r="E26" s="24">
        <v>2</v>
      </c>
      <c r="F26" s="7">
        <v>2</v>
      </c>
      <c r="H26" s="27">
        <f t="shared" si="0"/>
        <v>0</v>
      </c>
      <c r="I26" s="27">
        <f t="shared" si="1"/>
        <v>1</v>
      </c>
      <c r="J26" s="27">
        <f t="shared" si="2"/>
        <v>1</v>
      </c>
    </row>
    <row r="27" spans="2:18">
      <c r="B27" s="131"/>
      <c r="C27" s="6" t="s">
        <v>27</v>
      </c>
      <c r="D27" s="24">
        <v>13</v>
      </c>
      <c r="E27" s="24">
        <v>4</v>
      </c>
      <c r="F27" s="7">
        <v>17</v>
      </c>
      <c r="H27" s="27">
        <f t="shared" si="0"/>
        <v>0.76470588235294112</v>
      </c>
      <c r="I27" s="27">
        <f t="shared" si="1"/>
        <v>0.23529411764705882</v>
      </c>
      <c r="J27" s="27">
        <f t="shared" si="2"/>
        <v>1</v>
      </c>
    </row>
    <row r="28" spans="2:18">
      <c r="B28" s="131" t="s">
        <v>28</v>
      </c>
      <c r="C28" s="6" t="s">
        <v>29</v>
      </c>
      <c r="D28" s="24">
        <v>73</v>
      </c>
      <c r="E28" s="24"/>
      <c r="F28" s="7">
        <v>73</v>
      </c>
      <c r="H28" s="27">
        <f t="shared" si="0"/>
        <v>1</v>
      </c>
      <c r="I28" s="27">
        <f t="shared" si="1"/>
        <v>0</v>
      </c>
      <c r="J28" s="27">
        <f t="shared" si="2"/>
        <v>1</v>
      </c>
    </row>
    <row r="29" spans="2:18">
      <c r="B29" s="131"/>
      <c r="C29" s="6" t="s">
        <v>30</v>
      </c>
      <c r="D29" s="24">
        <v>15</v>
      </c>
      <c r="E29" s="24">
        <v>47</v>
      </c>
      <c r="F29" s="7">
        <v>62</v>
      </c>
      <c r="H29" s="27">
        <f t="shared" si="0"/>
        <v>0.24193548387096775</v>
      </c>
      <c r="I29" s="27">
        <f t="shared" si="1"/>
        <v>0.75806451612903225</v>
      </c>
      <c r="J29" s="27">
        <f t="shared" si="2"/>
        <v>1</v>
      </c>
    </row>
    <row r="30" spans="2:18">
      <c r="B30" s="131" t="s">
        <v>31</v>
      </c>
      <c r="C30" s="6" t="s">
        <v>32</v>
      </c>
      <c r="D30" s="24">
        <v>167</v>
      </c>
      <c r="E30" s="24">
        <v>255</v>
      </c>
      <c r="F30" s="7">
        <v>422</v>
      </c>
      <c r="H30" s="27">
        <f t="shared" si="0"/>
        <v>0.39573459715639808</v>
      </c>
      <c r="I30" s="27">
        <f t="shared" si="1"/>
        <v>0.60426540284360186</v>
      </c>
      <c r="J30" s="27">
        <f t="shared" si="2"/>
        <v>1</v>
      </c>
    </row>
    <row r="31" spans="2:18">
      <c r="B31" s="131"/>
      <c r="C31" s="6" t="s">
        <v>33</v>
      </c>
      <c r="D31" s="24">
        <v>125</v>
      </c>
      <c r="E31" s="24">
        <v>204</v>
      </c>
      <c r="F31" s="7">
        <v>329</v>
      </c>
      <c r="H31" s="27">
        <f t="shared" si="0"/>
        <v>0.37993920972644379</v>
      </c>
      <c r="I31" s="27">
        <f t="shared" si="1"/>
        <v>0.62006079027355621</v>
      </c>
      <c r="J31" s="27">
        <f t="shared" si="2"/>
        <v>1</v>
      </c>
    </row>
    <row r="32" spans="2:18">
      <c r="B32" s="131"/>
      <c r="C32" s="6" t="s">
        <v>34</v>
      </c>
      <c r="D32" s="24">
        <v>79</v>
      </c>
      <c r="E32" s="24">
        <v>90</v>
      </c>
      <c r="F32" s="7">
        <v>169</v>
      </c>
      <c r="H32" s="27">
        <f t="shared" si="0"/>
        <v>0.46745562130177515</v>
      </c>
      <c r="I32" s="27">
        <f t="shared" si="1"/>
        <v>0.53254437869822491</v>
      </c>
      <c r="J32" s="27">
        <f t="shared" si="2"/>
        <v>1</v>
      </c>
    </row>
    <row r="33" spans="1:10">
      <c r="B33" s="131"/>
      <c r="C33" s="6" t="s">
        <v>35</v>
      </c>
      <c r="D33" s="24">
        <v>199</v>
      </c>
      <c r="E33" s="24">
        <v>244</v>
      </c>
      <c r="F33" s="7">
        <v>443</v>
      </c>
      <c r="H33" s="27">
        <f t="shared" si="0"/>
        <v>0.44920993227990968</v>
      </c>
      <c r="I33" s="27">
        <f t="shared" si="1"/>
        <v>0.55079006772009032</v>
      </c>
      <c r="J33" s="27">
        <f t="shared" si="2"/>
        <v>1</v>
      </c>
    </row>
    <row r="34" spans="1:10">
      <c r="B34" s="131"/>
      <c r="C34" s="6" t="s">
        <v>36</v>
      </c>
      <c r="D34" s="24">
        <v>313</v>
      </c>
      <c r="E34" s="24">
        <v>309</v>
      </c>
      <c r="F34" s="7">
        <v>622</v>
      </c>
      <c r="H34" s="27">
        <f t="shared" si="0"/>
        <v>0.50321543408360125</v>
      </c>
      <c r="I34" s="27">
        <f t="shared" si="1"/>
        <v>0.49678456591639869</v>
      </c>
      <c r="J34" s="27">
        <f t="shared" si="2"/>
        <v>1</v>
      </c>
    </row>
    <row r="35" spans="1:10">
      <c r="B35" s="131"/>
      <c r="C35" s="6" t="s">
        <v>37</v>
      </c>
      <c r="D35" s="24">
        <v>172</v>
      </c>
      <c r="E35" s="24">
        <v>143</v>
      </c>
      <c r="F35" s="7">
        <v>315</v>
      </c>
      <c r="H35" s="27">
        <f t="shared" si="0"/>
        <v>0.54603174603174598</v>
      </c>
      <c r="I35" s="27">
        <f t="shared" si="1"/>
        <v>0.45396825396825397</v>
      </c>
      <c r="J35" s="27">
        <f t="shared" si="2"/>
        <v>1</v>
      </c>
    </row>
    <row r="36" spans="1:10">
      <c r="B36" s="131"/>
      <c r="C36" s="6" t="s">
        <v>38</v>
      </c>
      <c r="D36" s="24">
        <v>733</v>
      </c>
      <c r="E36" s="24">
        <v>1451</v>
      </c>
      <c r="F36" s="7">
        <v>2184</v>
      </c>
      <c r="H36" s="27">
        <f t="shared" si="0"/>
        <v>0.3356227106227106</v>
      </c>
      <c r="I36" s="27">
        <f t="shared" si="1"/>
        <v>0.66437728937728935</v>
      </c>
      <c r="J36" s="27">
        <f t="shared" si="2"/>
        <v>1</v>
      </c>
    </row>
    <row r="37" spans="1:10">
      <c r="B37" s="131"/>
      <c r="C37" s="6" t="s">
        <v>39</v>
      </c>
      <c r="D37" s="24">
        <v>501</v>
      </c>
      <c r="E37" s="24">
        <v>986</v>
      </c>
      <c r="F37" s="7">
        <v>1487</v>
      </c>
      <c r="H37" s="27">
        <f t="shared" si="0"/>
        <v>0.33691997310020178</v>
      </c>
      <c r="I37" s="27">
        <f t="shared" si="1"/>
        <v>0.66308002689979828</v>
      </c>
      <c r="J37" s="27">
        <f t="shared" si="2"/>
        <v>1</v>
      </c>
    </row>
    <row r="38" spans="1:10">
      <c r="B38" s="131"/>
      <c r="C38" s="6" t="s">
        <v>40</v>
      </c>
      <c r="D38" s="24">
        <v>43</v>
      </c>
      <c r="E38" s="24">
        <v>77</v>
      </c>
      <c r="F38" s="7">
        <v>120</v>
      </c>
      <c r="H38" s="27">
        <f t="shared" si="0"/>
        <v>0.35833333333333334</v>
      </c>
      <c r="I38" s="27">
        <f t="shared" si="1"/>
        <v>0.64166666666666672</v>
      </c>
      <c r="J38" s="27">
        <f t="shared" si="2"/>
        <v>1</v>
      </c>
    </row>
    <row r="39" spans="1:10">
      <c r="B39" s="131" t="s">
        <v>41</v>
      </c>
      <c r="C39" s="6" t="s">
        <v>42</v>
      </c>
      <c r="D39" s="24">
        <v>170</v>
      </c>
      <c r="E39" s="24">
        <v>317</v>
      </c>
      <c r="F39" s="7">
        <v>487</v>
      </c>
      <c r="H39" s="27">
        <f t="shared" si="0"/>
        <v>0.34907597535934293</v>
      </c>
      <c r="I39" s="27">
        <f t="shared" si="1"/>
        <v>0.65092402464065713</v>
      </c>
      <c r="J39" s="27">
        <f t="shared" si="2"/>
        <v>1</v>
      </c>
    </row>
    <row r="40" spans="1:10">
      <c r="B40" s="131"/>
      <c r="C40" s="6" t="s">
        <v>43</v>
      </c>
      <c r="D40" s="24">
        <v>306</v>
      </c>
      <c r="E40" s="24">
        <v>444</v>
      </c>
      <c r="F40" s="7">
        <v>750</v>
      </c>
      <c r="H40" s="27">
        <f t="shared" si="0"/>
        <v>0.40799999999999997</v>
      </c>
      <c r="I40" s="27">
        <f t="shared" si="1"/>
        <v>0.59199999999999997</v>
      </c>
      <c r="J40" s="27">
        <f t="shared" si="2"/>
        <v>1</v>
      </c>
    </row>
    <row r="41" spans="1:10">
      <c r="B41" s="131" t="s">
        <v>44</v>
      </c>
      <c r="C41" s="6" t="s">
        <v>45</v>
      </c>
      <c r="D41" s="24">
        <v>212</v>
      </c>
      <c r="E41" s="24">
        <v>131</v>
      </c>
      <c r="F41" s="7">
        <v>343</v>
      </c>
      <c r="H41" s="27">
        <f t="shared" si="0"/>
        <v>0.61807580174927113</v>
      </c>
      <c r="I41" s="27">
        <f t="shared" si="1"/>
        <v>0.38192419825072887</v>
      </c>
      <c r="J41" s="27">
        <f t="shared" si="2"/>
        <v>1</v>
      </c>
    </row>
    <row r="42" spans="1:10">
      <c r="B42" s="142"/>
      <c r="C42" s="8" t="s">
        <v>46</v>
      </c>
      <c r="D42" s="25">
        <v>134</v>
      </c>
      <c r="E42" s="25">
        <v>57</v>
      </c>
      <c r="F42" s="9">
        <v>191</v>
      </c>
      <c r="H42" s="27">
        <f t="shared" si="0"/>
        <v>0.70157068062827221</v>
      </c>
      <c r="I42" s="27">
        <f t="shared" si="1"/>
        <v>0.29842931937172773</v>
      </c>
      <c r="J42" s="27">
        <f t="shared" si="2"/>
        <v>1</v>
      </c>
    </row>
    <row r="43" spans="1:10">
      <c r="B43" s="10" t="s">
        <v>3</v>
      </c>
      <c r="C43" s="10"/>
      <c r="D43" s="11">
        <v>21882</v>
      </c>
      <c r="E43" s="11">
        <v>19899</v>
      </c>
      <c r="F43" s="11">
        <v>41781</v>
      </c>
      <c r="H43" s="27">
        <f t="shared" si="0"/>
        <v>0.52373088245853383</v>
      </c>
      <c r="I43" s="27">
        <f t="shared" si="1"/>
        <v>0.47626911754146622</v>
      </c>
      <c r="J43" s="27">
        <f t="shared" si="2"/>
        <v>1</v>
      </c>
    </row>
    <row r="47" spans="1:10">
      <c r="A47" s="139" t="s">
        <v>47</v>
      </c>
      <c r="B47" s="132" t="s">
        <v>1</v>
      </c>
      <c r="C47" s="132" t="s">
        <v>2</v>
      </c>
      <c r="D47" s="148" t="s">
        <v>105</v>
      </c>
      <c r="E47" s="148"/>
      <c r="F47" s="133" t="s">
        <v>3</v>
      </c>
      <c r="H47" s="27"/>
      <c r="I47" s="27"/>
      <c r="J47" s="27"/>
    </row>
    <row r="48" spans="1:10">
      <c r="A48" s="139"/>
      <c r="B48" s="132"/>
      <c r="C48" s="132"/>
      <c r="D48" s="22" t="s">
        <v>106</v>
      </c>
      <c r="E48" s="22" t="s">
        <v>107</v>
      </c>
      <c r="F48" s="133"/>
      <c r="H48" s="27"/>
      <c r="I48" s="27"/>
      <c r="J48" s="27"/>
    </row>
    <row r="49" spans="1:10">
      <c r="A49" s="134" t="s">
        <v>48</v>
      </c>
      <c r="B49" s="140" t="s">
        <v>4</v>
      </c>
      <c r="C49" s="4" t="s">
        <v>12</v>
      </c>
      <c r="D49" s="23">
        <v>46</v>
      </c>
      <c r="E49" s="23">
        <v>35</v>
      </c>
      <c r="F49" s="5">
        <v>81</v>
      </c>
      <c r="H49" s="27">
        <f>D49/$D$43</f>
        <v>2.1021844438351158E-3</v>
      </c>
      <c r="I49" s="27">
        <f t="shared" ref="I49" si="16">E49/$E$43</f>
        <v>1.7588823558972813E-3</v>
      </c>
      <c r="J49" s="27">
        <f t="shared" ref="J49" si="17">F49/$F$43</f>
        <v>1.9386802613628204E-3</v>
      </c>
    </row>
    <row r="50" spans="1:10">
      <c r="A50" s="131"/>
      <c r="B50" s="141"/>
      <c r="C50" s="6" t="s">
        <v>13</v>
      </c>
      <c r="D50" s="24">
        <v>16</v>
      </c>
      <c r="E50" s="24">
        <v>30</v>
      </c>
      <c r="F50" s="7">
        <v>46</v>
      </c>
      <c r="H50" s="27">
        <f t="shared" ref="H50:H113" si="18">D50/$D$43</f>
        <v>7.311945891600402E-4</v>
      </c>
      <c r="I50" s="27">
        <f t="shared" ref="I50:I113" si="19">E50/$E$43</f>
        <v>1.5076134479119555E-3</v>
      </c>
      <c r="J50" s="27">
        <f t="shared" ref="J50:J113" si="20">F50/$F$43</f>
        <v>1.1009789138603672E-3</v>
      </c>
    </row>
    <row r="51" spans="1:10">
      <c r="A51" s="131"/>
      <c r="B51" s="141"/>
      <c r="C51" s="6" t="s">
        <v>15</v>
      </c>
      <c r="D51" s="24">
        <v>434</v>
      </c>
      <c r="E51" s="24">
        <v>330</v>
      </c>
      <c r="F51" s="7">
        <v>764</v>
      </c>
      <c r="H51" s="27">
        <f t="shared" si="18"/>
        <v>1.983365323096609E-2</v>
      </c>
      <c r="I51" s="27">
        <f t="shared" si="19"/>
        <v>1.658374792703151E-2</v>
      </c>
      <c r="J51" s="27">
        <f t="shared" si="20"/>
        <v>1.8285823699767837E-2</v>
      </c>
    </row>
    <row r="52" spans="1:10">
      <c r="A52" s="131"/>
      <c r="B52" s="141"/>
      <c r="C52" s="6" t="s">
        <v>16</v>
      </c>
      <c r="D52" s="24">
        <v>71</v>
      </c>
      <c r="E52" s="24">
        <v>37</v>
      </c>
      <c r="F52" s="7">
        <v>108</v>
      </c>
      <c r="H52" s="27">
        <f t="shared" si="18"/>
        <v>3.2446759893976786E-3</v>
      </c>
      <c r="I52" s="27">
        <f t="shared" si="19"/>
        <v>1.8593899190914116E-3</v>
      </c>
      <c r="J52" s="27">
        <f t="shared" si="20"/>
        <v>2.5849070151504274E-3</v>
      </c>
    </row>
    <row r="53" spans="1:10">
      <c r="A53" s="131"/>
      <c r="B53" s="141"/>
      <c r="C53" s="6" t="s">
        <v>18</v>
      </c>
      <c r="D53" s="24">
        <v>26</v>
      </c>
      <c r="E53" s="24">
        <v>103</v>
      </c>
      <c r="F53" s="7">
        <v>129</v>
      </c>
      <c r="H53" s="27">
        <f t="shared" si="18"/>
        <v>1.1881912073850654E-3</v>
      </c>
      <c r="I53" s="27">
        <f t="shared" si="19"/>
        <v>5.1761395044977133E-3</v>
      </c>
      <c r="J53" s="27">
        <f t="shared" si="20"/>
        <v>3.0875278236518994E-3</v>
      </c>
    </row>
    <row r="54" spans="1:10">
      <c r="A54" s="131"/>
      <c r="B54" s="141"/>
      <c r="C54" s="6" t="s">
        <v>22</v>
      </c>
      <c r="D54" s="24"/>
      <c r="E54" s="24">
        <v>9</v>
      </c>
      <c r="F54" s="7">
        <v>9</v>
      </c>
      <c r="H54" s="27">
        <f t="shared" si="18"/>
        <v>0</v>
      </c>
      <c r="I54" s="27">
        <f t="shared" si="19"/>
        <v>4.5228403437358661E-4</v>
      </c>
      <c r="J54" s="27">
        <f t="shared" si="20"/>
        <v>2.1540891792920226E-4</v>
      </c>
    </row>
    <row r="55" spans="1:10">
      <c r="A55" s="131"/>
      <c r="B55" s="141"/>
      <c r="C55" s="6" t="s">
        <v>23</v>
      </c>
      <c r="D55" s="24">
        <v>17</v>
      </c>
      <c r="E55" s="24">
        <v>53</v>
      </c>
      <c r="F55" s="7">
        <v>70</v>
      </c>
      <c r="H55" s="27">
        <f t="shared" si="18"/>
        <v>7.7689425098254278E-4</v>
      </c>
      <c r="I55" s="27">
        <f t="shared" si="19"/>
        <v>2.6634504246444545E-3</v>
      </c>
      <c r="J55" s="27">
        <f t="shared" si="20"/>
        <v>1.6754026950049066E-3</v>
      </c>
    </row>
    <row r="56" spans="1:10">
      <c r="A56" s="131"/>
      <c r="B56" s="141" t="s">
        <v>24</v>
      </c>
      <c r="C56" s="6" t="s">
        <v>25</v>
      </c>
      <c r="D56" s="24">
        <v>22</v>
      </c>
      <c r="E56" s="24">
        <v>21</v>
      </c>
      <c r="F56" s="7">
        <v>43</v>
      </c>
      <c r="H56" s="27">
        <f t="shared" si="18"/>
        <v>1.0053925600950553E-3</v>
      </c>
      <c r="I56" s="27">
        <f t="shared" si="19"/>
        <v>1.0553294135383687E-3</v>
      </c>
      <c r="J56" s="27">
        <f t="shared" si="20"/>
        <v>1.0291759412172996E-3</v>
      </c>
    </row>
    <row r="57" spans="1:10">
      <c r="A57" s="131"/>
      <c r="B57" s="141"/>
      <c r="C57" s="6" t="s">
        <v>27</v>
      </c>
      <c r="D57" s="24">
        <v>6</v>
      </c>
      <c r="E57" s="24">
        <v>3</v>
      </c>
      <c r="F57" s="7">
        <v>9</v>
      </c>
      <c r="H57" s="27">
        <f t="shared" si="18"/>
        <v>2.7419797093501506E-4</v>
      </c>
      <c r="I57" s="27">
        <f t="shared" si="19"/>
        <v>1.5076134479119553E-4</v>
      </c>
      <c r="J57" s="27">
        <f t="shared" si="20"/>
        <v>2.1540891792920226E-4</v>
      </c>
    </row>
    <row r="58" spans="1:10">
      <c r="A58" s="131"/>
      <c r="B58" s="141" t="s">
        <v>31</v>
      </c>
      <c r="C58" s="6" t="s">
        <v>36</v>
      </c>
      <c r="D58" s="24">
        <v>7</v>
      </c>
      <c r="E58" s="24">
        <v>8</v>
      </c>
      <c r="F58" s="7">
        <v>15</v>
      </c>
      <c r="H58" s="27">
        <f t="shared" si="18"/>
        <v>3.1989763275751758E-4</v>
      </c>
      <c r="I58" s="27">
        <f t="shared" si="19"/>
        <v>4.0203025277652145E-4</v>
      </c>
      <c r="J58" s="27">
        <f t="shared" si="20"/>
        <v>3.590148632153371E-4</v>
      </c>
    </row>
    <row r="59" spans="1:10">
      <c r="A59" s="131"/>
      <c r="B59" s="141"/>
      <c r="C59" s="6" t="s">
        <v>38</v>
      </c>
      <c r="D59" s="24">
        <v>9</v>
      </c>
      <c r="E59" s="24">
        <v>73</v>
      </c>
      <c r="F59" s="7">
        <v>82</v>
      </c>
      <c r="H59" s="27">
        <f t="shared" si="18"/>
        <v>4.1129695640252262E-4</v>
      </c>
      <c r="I59" s="27">
        <f t="shared" si="19"/>
        <v>3.6685260565857583E-3</v>
      </c>
      <c r="J59" s="27">
        <f t="shared" si="20"/>
        <v>1.9626145855771763E-3</v>
      </c>
    </row>
    <row r="60" spans="1:10">
      <c r="A60" s="131"/>
      <c r="B60" s="141"/>
      <c r="C60" s="6" t="s">
        <v>39</v>
      </c>
      <c r="D60" s="24">
        <v>35</v>
      </c>
      <c r="E60" s="24">
        <v>71</v>
      </c>
      <c r="F60" s="7">
        <v>106</v>
      </c>
      <c r="H60" s="27">
        <f t="shared" si="18"/>
        <v>1.5994881637875879E-3</v>
      </c>
      <c r="I60" s="27">
        <f t="shared" si="19"/>
        <v>3.5680184933916275E-3</v>
      </c>
      <c r="J60" s="27">
        <f t="shared" si="20"/>
        <v>2.5370383667217156E-3</v>
      </c>
    </row>
    <row r="61" spans="1:10">
      <c r="A61" s="131"/>
      <c r="B61" s="12" t="s">
        <v>41</v>
      </c>
      <c r="C61" s="6" t="s">
        <v>43</v>
      </c>
      <c r="D61" s="24">
        <v>30</v>
      </c>
      <c r="E61" s="24">
        <v>64</v>
      </c>
      <c r="F61" s="7">
        <v>94</v>
      </c>
      <c r="H61" s="27">
        <f t="shared" si="18"/>
        <v>1.3709898546750755E-3</v>
      </c>
      <c r="I61" s="27">
        <f t="shared" si="19"/>
        <v>3.2162420222121716E-3</v>
      </c>
      <c r="J61" s="27">
        <f t="shared" si="20"/>
        <v>2.2498264761494457E-3</v>
      </c>
    </row>
    <row r="62" spans="1:10">
      <c r="A62" s="131"/>
      <c r="B62" s="13" t="s">
        <v>49</v>
      </c>
      <c r="C62" s="14"/>
      <c r="D62" s="15">
        <v>719</v>
      </c>
      <c r="E62" s="15">
        <v>837</v>
      </c>
      <c r="F62" s="15">
        <v>1556</v>
      </c>
      <c r="H62" s="27">
        <f t="shared" si="18"/>
        <v>3.2858056850379305E-2</v>
      </c>
      <c r="I62" s="27">
        <f t="shared" si="19"/>
        <v>4.2062415196743558E-2</v>
      </c>
      <c r="J62" s="27">
        <f t="shared" si="20"/>
        <v>3.7241808477537636E-2</v>
      </c>
    </row>
    <row r="63" spans="1:10">
      <c r="A63" s="131" t="s">
        <v>50</v>
      </c>
      <c r="B63" s="141" t="s">
        <v>4</v>
      </c>
      <c r="C63" s="6" t="s">
        <v>15</v>
      </c>
      <c r="D63" s="24">
        <v>73</v>
      </c>
      <c r="E63" s="24">
        <v>56</v>
      </c>
      <c r="F63" s="7">
        <v>129</v>
      </c>
      <c r="H63" s="27">
        <f t="shared" si="18"/>
        <v>3.3360753130426833E-3</v>
      </c>
      <c r="I63" s="27">
        <f t="shared" si="19"/>
        <v>2.8142117694356502E-3</v>
      </c>
      <c r="J63" s="27">
        <f t="shared" si="20"/>
        <v>3.0875278236518994E-3</v>
      </c>
    </row>
    <row r="64" spans="1:10">
      <c r="A64" s="131"/>
      <c r="B64" s="141"/>
      <c r="C64" s="6" t="s">
        <v>16</v>
      </c>
      <c r="D64" s="24">
        <v>27</v>
      </c>
      <c r="E64" s="24">
        <v>5</v>
      </c>
      <c r="F64" s="7">
        <v>32</v>
      </c>
      <c r="H64" s="27">
        <f t="shared" si="18"/>
        <v>1.2338908692075678E-3</v>
      </c>
      <c r="I64" s="27">
        <f t="shared" si="19"/>
        <v>2.5126890798532589E-4</v>
      </c>
      <c r="J64" s="27">
        <f t="shared" si="20"/>
        <v>7.6589837485938582E-4</v>
      </c>
    </row>
    <row r="65" spans="1:10">
      <c r="A65" s="131"/>
      <c r="B65" s="131" t="s">
        <v>41</v>
      </c>
      <c r="C65" s="6" t="s">
        <v>42</v>
      </c>
      <c r="D65" s="24">
        <v>8</v>
      </c>
      <c r="E65" s="24">
        <v>8</v>
      </c>
      <c r="F65" s="7">
        <v>16</v>
      </c>
      <c r="H65" s="27">
        <f t="shared" si="18"/>
        <v>3.655972945800201E-4</v>
      </c>
      <c r="I65" s="27">
        <f t="shared" si="19"/>
        <v>4.0203025277652145E-4</v>
      </c>
      <c r="J65" s="27">
        <f t="shared" si="20"/>
        <v>3.8294918742969291E-4</v>
      </c>
    </row>
    <row r="66" spans="1:10">
      <c r="A66" s="131"/>
      <c r="B66" s="131"/>
      <c r="C66" s="6" t="s">
        <v>43</v>
      </c>
      <c r="D66" s="24"/>
      <c r="E66" s="24">
        <v>7</v>
      </c>
      <c r="F66" s="7">
        <v>7</v>
      </c>
      <c r="H66" s="27">
        <f t="shared" si="18"/>
        <v>0</v>
      </c>
      <c r="I66" s="27">
        <f t="shared" si="19"/>
        <v>3.5177647117945628E-4</v>
      </c>
      <c r="J66" s="27">
        <f t="shared" si="20"/>
        <v>1.6754026950049065E-4</v>
      </c>
    </row>
    <row r="67" spans="1:10">
      <c r="A67" s="131"/>
      <c r="B67" s="13" t="s">
        <v>51</v>
      </c>
      <c r="C67" s="14"/>
      <c r="D67" s="15">
        <v>108</v>
      </c>
      <c r="E67" s="15">
        <v>76</v>
      </c>
      <c r="F67" s="15">
        <v>184</v>
      </c>
      <c r="H67" s="27">
        <f t="shared" si="18"/>
        <v>4.935563476830271E-3</v>
      </c>
      <c r="I67" s="27">
        <f t="shared" si="19"/>
        <v>3.8192874013769536E-3</v>
      </c>
      <c r="J67" s="27">
        <f t="shared" si="20"/>
        <v>4.4039156554414689E-3</v>
      </c>
    </row>
    <row r="68" spans="1:10">
      <c r="A68" s="131" t="s">
        <v>52</v>
      </c>
      <c r="B68" s="141" t="s">
        <v>4</v>
      </c>
      <c r="C68" s="6" t="s">
        <v>15</v>
      </c>
      <c r="D68" s="24">
        <v>141</v>
      </c>
      <c r="E68" s="24">
        <v>131</v>
      </c>
      <c r="F68" s="7">
        <v>272</v>
      </c>
      <c r="H68" s="27">
        <f t="shared" si="18"/>
        <v>6.4436523169728544E-3</v>
      </c>
      <c r="I68" s="27">
        <f t="shared" si="19"/>
        <v>6.5832453892155389E-3</v>
      </c>
      <c r="J68" s="27">
        <f t="shared" si="20"/>
        <v>6.5101361863047795E-3</v>
      </c>
    </row>
    <row r="69" spans="1:10">
      <c r="A69" s="131"/>
      <c r="B69" s="141"/>
      <c r="C69" s="6" t="s">
        <v>16</v>
      </c>
      <c r="D69" s="24">
        <v>13</v>
      </c>
      <c r="E69" s="24">
        <v>4</v>
      </c>
      <c r="F69" s="7">
        <v>17</v>
      </c>
      <c r="H69" s="27">
        <f t="shared" si="18"/>
        <v>5.940956036925327E-4</v>
      </c>
      <c r="I69" s="27">
        <f t="shared" si="19"/>
        <v>2.0101512638826072E-4</v>
      </c>
      <c r="J69" s="27">
        <f t="shared" si="20"/>
        <v>4.0688351164404872E-4</v>
      </c>
    </row>
    <row r="70" spans="1:10">
      <c r="A70" s="131"/>
      <c r="B70" s="141" t="s">
        <v>31</v>
      </c>
      <c r="C70" s="6" t="s">
        <v>35</v>
      </c>
      <c r="D70" s="24">
        <v>5</v>
      </c>
      <c r="E70" s="24">
        <v>35</v>
      </c>
      <c r="F70" s="7">
        <v>40</v>
      </c>
      <c r="H70" s="27">
        <f t="shared" si="18"/>
        <v>2.2849830911251257E-4</v>
      </c>
      <c r="I70" s="27">
        <f t="shared" si="19"/>
        <v>1.7588823558972813E-3</v>
      </c>
      <c r="J70" s="27">
        <f t="shared" si="20"/>
        <v>9.5737296857423227E-4</v>
      </c>
    </row>
    <row r="71" spans="1:10">
      <c r="A71" s="131"/>
      <c r="B71" s="141"/>
      <c r="C71" s="6" t="s">
        <v>39</v>
      </c>
      <c r="D71" s="24">
        <v>4</v>
      </c>
      <c r="E71" s="24">
        <v>40</v>
      </c>
      <c r="F71" s="7">
        <v>44</v>
      </c>
      <c r="H71" s="27">
        <f t="shared" si="18"/>
        <v>1.8279864729001005E-4</v>
      </c>
      <c r="I71" s="27">
        <f t="shared" si="19"/>
        <v>2.0101512638826071E-3</v>
      </c>
      <c r="J71" s="27">
        <f t="shared" si="20"/>
        <v>1.0531102654316555E-3</v>
      </c>
    </row>
    <row r="72" spans="1:10">
      <c r="A72" s="131"/>
      <c r="B72" s="131" t="s">
        <v>41</v>
      </c>
      <c r="C72" s="6" t="s">
        <v>42</v>
      </c>
      <c r="D72" s="24">
        <v>2</v>
      </c>
      <c r="E72" s="24">
        <v>8</v>
      </c>
      <c r="F72" s="7">
        <v>10</v>
      </c>
      <c r="H72" s="27">
        <f t="shared" si="18"/>
        <v>9.1399323645005026E-5</v>
      </c>
      <c r="I72" s="27">
        <f t="shared" si="19"/>
        <v>4.0203025277652145E-4</v>
      </c>
      <c r="J72" s="27">
        <f t="shared" si="20"/>
        <v>2.3934324214355807E-4</v>
      </c>
    </row>
    <row r="73" spans="1:10">
      <c r="A73" s="131"/>
      <c r="B73" s="131"/>
      <c r="C73" s="6" t="s">
        <v>43</v>
      </c>
      <c r="D73" s="24"/>
      <c r="E73" s="24">
        <v>12</v>
      </c>
      <c r="F73" s="7">
        <v>12</v>
      </c>
      <c r="H73" s="27">
        <f t="shared" si="18"/>
        <v>0</v>
      </c>
      <c r="I73" s="27">
        <f t="shared" si="19"/>
        <v>6.0304537916478212E-4</v>
      </c>
      <c r="J73" s="27">
        <f t="shared" si="20"/>
        <v>2.8721189057226968E-4</v>
      </c>
    </row>
    <row r="74" spans="1:10">
      <c r="A74" s="131"/>
      <c r="B74" s="16" t="s">
        <v>53</v>
      </c>
      <c r="C74" s="14"/>
      <c r="D74" s="15">
        <v>165</v>
      </c>
      <c r="E74" s="15">
        <v>230</v>
      </c>
      <c r="F74" s="15">
        <v>395</v>
      </c>
      <c r="H74" s="27">
        <f t="shared" si="18"/>
        <v>7.5404442007129145E-3</v>
      </c>
      <c r="I74" s="27">
        <f t="shared" si="19"/>
        <v>1.1558369767324991E-2</v>
      </c>
      <c r="J74" s="27">
        <f t="shared" si="20"/>
        <v>9.4540580646705445E-3</v>
      </c>
    </row>
    <row r="75" spans="1:10">
      <c r="A75" s="131" t="s">
        <v>54</v>
      </c>
      <c r="B75" s="131" t="s">
        <v>4</v>
      </c>
      <c r="C75" s="6" t="s">
        <v>5</v>
      </c>
      <c r="D75" s="24">
        <v>36</v>
      </c>
      <c r="E75" s="24">
        <v>21</v>
      </c>
      <c r="F75" s="7">
        <v>57</v>
      </c>
      <c r="H75" s="27">
        <f t="shared" si="18"/>
        <v>1.6451878256100905E-3</v>
      </c>
      <c r="I75" s="27">
        <f t="shared" si="19"/>
        <v>1.0553294135383687E-3</v>
      </c>
      <c r="J75" s="27">
        <f t="shared" si="20"/>
        <v>1.364256480218281E-3</v>
      </c>
    </row>
    <row r="76" spans="1:10">
      <c r="A76" s="131"/>
      <c r="B76" s="131"/>
      <c r="C76" s="6" t="s">
        <v>6</v>
      </c>
      <c r="D76" s="24">
        <v>223</v>
      </c>
      <c r="E76" s="24">
        <v>113</v>
      </c>
      <c r="F76" s="7">
        <v>336</v>
      </c>
      <c r="H76" s="27">
        <f t="shared" si="18"/>
        <v>1.019102458641806E-2</v>
      </c>
      <c r="I76" s="27">
        <f t="shared" si="19"/>
        <v>5.6786773204683654E-3</v>
      </c>
      <c r="J76" s="27">
        <f t="shared" si="20"/>
        <v>8.041932936023552E-3</v>
      </c>
    </row>
    <row r="77" spans="1:10">
      <c r="A77" s="131"/>
      <c r="B77" s="131"/>
      <c r="C77" s="6" t="s">
        <v>7</v>
      </c>
      <c r="D77" s="24">
        <v>513</v>
      </c>
      <c r="E77" s="24">
        <v>335</v>
      </c>
      <c r="F77" s="7">
        <v>848</v>
      </c>
      <c r="H77" s="27">
        <f t="shared" si="18"/>
        <v>2.3443926514943789E-2</v>
      </c>
      <c r="I77" s="27">
        <f t="shared" si="19"/>
        <v>1.6835016835016835E-2</v>
      </c>
      <c r="J77" s="27">
        <f t="shared" si="20"/>
        <v>2.0296306933773725E-2</v>
      </c>
    </row>
    <row r="78" spans="1:10">
      <c r="A78" s="131"/>
      <c r="B78" s="131"/>
      <c r="C78" s="6" t="s">
        <v>8</v>
      </c>
      <c r="D78" s="24">
        <v>145</v>
      </c>
      <c r="E78" s="24">
        <v>278</v>
      </c>
      <c r="F78" s="7">
        <v>423</v>
      </c>
      <c r="H78" s="27">
        <f t="shared" si="18"/>
        <v>6.6264509642628647E-3</v>
      </c>
      <c r="I78" s="27">
        <f t="shared" si="19"/>
        <v>1.397055128398412E-2</v>
      </c>
      <c r="J78" s="27">
        <f t="shared" si="20"/>
        <v>1.0124219142672506E-2</v>
      </c>
    </row>
    <row r="79" spans="1:10">
      <c r="A79" s="131"/>
      <c r="B79" s="131"/>
      <c r="C79" s="6" t="s">
        <v>9</v>
      </c>
      <c r="D79" s="24">
        <v>1</v>
      </c>
      <c r="E79" s="24">
        <v>8</v>
      </c>
      <c r="F79" s="7">
        <v>9</v>
      </c>
      <c r="H79" s="27">
        <f t="shared" si="18"/>
        <v>4.5699661822502513E-5</v>
      </c>
      <c r="I79" s="27">
        <f t="shared" si="19"/>
        <v>4.0203025277652145E-4</v>
      </c>
      <c r="J79" s="27">
        <f t="shared" si="20"/>
        <v>2.1540891792920226E-4</v>
      </c>
    </row>
    <row r="80" spans="1:10">
      <c r="A80" s="131"/>
      <c r="B80" s="131"/>
      <c r="C80" s="6" t="s">
        <v>10</v>
      </c>
      <c r="D80" s="24">
        <v>93</v>
      </c>
      <c r="E80" s="24">
        <v>107</v>
      </c>
      <c r="F80" s="7">
        <v>200</v>
      </c>
      <c r="H80" s="27">
        <f t="shared" si="18"/>
        <v>4.2500685494927335E-3</v>
      </c>
      <c r="I80" s="27">
        <f t="shared" si="19"/>
        <v>5.377154630885974E-3</v>
      </c>
      <c r="J80" s="27">
        <f t="shared" si="20"/>
        <v>4.7868648428711618E-3</v>
      </c>
    </row>
    <row r="81" spans="1:10">
      <c r="A81" s="131"/>
      <c r="B81" s="131"/>
      <c r="C81" s="6" t="s">
        <v>11</v>
      </c>
      <c r="D81" s="24">
        <v>66</v>
      </c>
      <c r="E81" s="24">
        <v>37</v>
      </c>
      <c r="F81" s="7">
        <v>103</v>
      </c>
      <c r="H81" s="27">
        <f t="shared" si="18"/>
        <v>3.016177680285166E-3</v>
      </c>
      <c r="I81" s="27">
        <f t="shared" si="19"/>
        <v>1.8593899190914116E-3</v>
      </c>
      <c r="J81" s="27">
        <f t="shared" si="20"/>
        <v>2.4652353940786483E-3</v>
      </c>
    </row>
    <row r="82" spans="1:10">
      <c r="A82" s="131"/>
      <c r="B82" s="131"/>
      <c r="C82" s="6" t="s">
        <v>12</v>
      </c>
      <c r="D82" s="24">
        <v>126</v>
      </c>
      <c r="E82" s="24">
        <v>75</v>
      </c>
      <c r="F82" s="7">
        <v>201</v>
      </c>
      <c r="H82" s="27">
        <f t="shared" si="18"/>
        <v>5.7581573896353169E-3</v>
      </c>
      <c r="I82" s="27">
        <f t="shared" si="19"/>
        <v>3.7690336197798886E-3</v>
      </c>
      <c r="J82" s="27">
        <f t="shared" si="20"/>
        <v>4.8107991670855174E-3</v>
      </c>
    </row>
    <row r="83" spans="1:10">
      <c r="A83" s="131"/>
      <c r="B83" s="131"/>
      <c r="C83" s="6" t="s">
        <v>13</v>
      </c>
      <c r="D83" s="24">
        <v>125</v>
      </c>
      <c r="E83" s="24">
        <v>156</v>
      </c>
      <c r="F83" s="7">
        <v>281</v>
      </c>
      <c r="H83" s="27">
        <f t="shared" si="18"/>
        <v>5.7124577278128141E-3</v>
      </c>
      <c r="I83" s="27">
        <f t="shared" si="19"/>
        <v>7.8395899291421687E-3</v>
      </c>
      <c r="J83" s="27">
        <f t="shared" si="20"/>
        <v>6.725545104233982E-3</v>
      </c>
    </row>
    <row r="84" spans="1:10">
      <c r="A84" s="131"/>
      <c r="B84" s="131"/>
      <c r="C84" s="6" t="s">
        <v>15</v>
      </c>
      <c r="D84" s="24">
        <v>6139</v>
      </c>
      <c r="E84" s="24">
        <v>4090</v>
      </c>
      <c r="F84" s="7">
        <v>10229</v>
      </c>
      <c r="H84" s="27">
        <f t="shared" si="18"/>
        <v>0.28055022392834295</v>
      </c>
      <c r="I84" s="27">
        <f t="shared" si="19"/>
        <v>0.20553796673199659</v>
      </c>
      <c r="J84" s="27">
        <f t="shared" si="20"/>
        <v>0.24482420238864555</v>
      </c>
    </row>
    <row r="85" spans="1:10">
      <c r="A85" s="131"/>
      <c r="B85" s="131"/>
      <c r="C85" s="6" t="s">
        <v>16</v>
      </c>
      <c r="D85" s="24">
        <v>740</v>
      </c>
      <c r="E85" s="24">
        <v>440</v>
      </c>
      <c r="F85" s="7">
        <v>1180</v>
      </c>
      <c r="H85" s="27">
        <f t="shared" si="18"/>
        <v>3.3817749748651857E-2</v>
      </c>
      <c r="I85" s="27">
        <f t="shared" si="19"/>
        <v>2.2111663902708679E-2</v>
      </c>
      <c r="J85" s="27">
        <f t="shared" si="20"/>
        <v>2.8242502572939854E-2</v>
      </c>
    </row>
    <row r="86" spans="1:10">
      <c r="A86" s="131"/>
      <c r="B86" s="131"/>
      <c r="C86" s="6" t="s">
        <v>19</v>
      </c>
      <c r="D86" s="24">
        <v>46</v>
      </c>
      <c r="E86" s="24">
        <v>19</v>
      </c>
      <c r="F86" s="7">
        <v>65</v>
      </c>
      <c r="H86" s="27">
        <f t="shared" si="18"/>
        <v>2.1021844438351158E-3</v>
      </c>
      <c r="I86" s="27">
        <f t="shared" si="19"/>
        <v>9.5482185034423839E-4</v>
      </c>
      <c r="J86" s="27">
        <f t="shared" si="20"/>
        <v>1.5557310739331275E-3</v>
      </c>
    </row>
    <row r="87" spans="1:10">
      <c r="A87" s="131"/>
      <c r="B87" s="131"/>
      <c r="C87" s="6" t="s">
        <v>20</v>
      </c>
      <c r="D87" s="24">
        <v>52</v>
      </c>
      <c r="E87" s="24">
        <v>58</v>
      </c>
      <c r="F87" s="7">
        <v>110</v>
      </c>
      <c r="H87" s="27">
        <f t="shared" si="18"/>
        <v>2.3763824147701308E-3</v>
      </c>
      <c r="I87" s="27">
        <f t="shared" si="19"/>
        <v>2.9147193326297806E-3</v>
      </c>
      <c r="J87" s="27">
        <f t="shared" si="20"/>
        <v>2.6327756635791386E-3</v>
      </c>
    </row>
    <row r="88" spans="1:10">
      <c r="A88" s="131"/>
      <c r="B88" s="131"/>
      <c r="C88" s="6" t="s">
        <v>21</v>
      </c>
      <c r="D88" s="24">
        <v>57</v>
      </c>
      <c r="E88" s="24">
        <v>10</v>
      </c>
      <c r="F88" s="7">
        <v>67</v>
      </c>
      <c r="H88" s="27">
        <f t="shared" si="18"/>
        <v>2.6048807238826435E-3</v>
      </c>
      <c r="I88" s="27">
        <f t="shared" si="19"/>
        <v>5.0253781597065178E-4</v>
      </c>
      <c r="J88" s="27">
        <f t="shared" si="20"/>
        <v>1.6035997223618392E-3</v>
      </c>
    </row>
    <row r="89" spans="1:10">
      <c r="A89" s="131"/>
      <c r="B89" s="131"/>
      <c r="C89" s="6" t="s">
        <v>22</v>
      </c>
      <c r="D89" s="24">
        <v>118</v>
      </c>
      <c r="E89" s="24">
        <v>100</v>
      </c>
      <c r="F89" s="7">
        <v>218</v>
      </c>
      <c r="H89" s="27">
        <f t="shared" si="18"/>
        <v>5.3925600950552963E-3</v>
      </c>
      <c r="I89" s="27">
        <f t="shared" si="19"/>
        <v>5.0253781597065176E-3</v>
      </c>
      <c r="J89" s="27">
        <f t="shared" si="20"/>
        <v>5.217682678729566E-3</v>
      </c>
    </row>
    <row r="90" spans="1:10">
      <c r="A90" s="131"/>
      <c r="B90" s="131"/>
      <c r="C90" s="6" t="s">
        <v>23</v>
      </c>
      <c r="D90" s="24">
        <v>298</v>
      </c>
      <c r="E90" s="24">
        <v>260</v>
      </c>
      <c r="F90" s="7">
        <v>558</v>
      </c>
      <c r="H90" s="27">
        <f t="shared" si="18"/>
        <v>1.3618499223105748E-2</v>
      </c>
      <c r="I90" s="27">
        <f t="shared" si="19"/>
        <v>1.3065983215236946E-2</v>
      </c>
      <c r="J90" s="27">
        <f t="shared" si="20"/>
        <v>1.3355352911610541E-2</v>
      </c>
    </row>
    <row r="91" spans="1:10">
      <c r="A91" s="131"/>
      <c r="B91" s="131" t="s">
        <v>24</v>
      </c>
      <c r="C91" s="6" t="s">
        <v>25</v>
      </c>
      <c r="D91" s="24">
        <v>279</v>
      </c>
      <c r="E91" s="24">
        <v>228</v>
      </c>
      <c r="F91" s="7">
        <v>507</v>
      </c>
      <c r="H91" s="27">
        <f t="shared" si="18"/>
        <v>1.2750205648478201E-2</v>
      </c>
      <c r="I91" s="27">
        <f t="shared" si="19"/>
        <v>1.1457862204130861E-2</v>
      </c>
      <c r="J91" s="27">
        <f t="shared" si="20"/>
        <v>1.2134702376678394E-2</v>
      </c>
    </row>
    <row r="92" spans="1:10">
      <c r="A92" s="131"/>
      <c r="B92" s="131"/>
      <c r="C92" s="6" t="s">
        <v>27</v>
      </c>
      <c r="D92" s="24">
        <v>6</v>
      </c>
      <c r="E92" s="24">
        <v>1</v>
      </c>
      <c r="F92" s="7">
        <v>7</v>
      </c>
      <c r="H92" s="27">
        <f t="shared" si="18"/>
        <v>2.7419797093501506E-4</v>
      </c>
      <c r="I92" s="27">
        <f t="shared" si="19"/>
        <v>5.0253781597065181E-5</v>
      </c>
      <c r="J92" s="27">
        <f t="shared" si="20"/>
        <v>1.6754026950049065E-4</v>
      </c>
    </row>
    <row r="93" spans="1:10">
      <c r="A93" s="131"/>
      <c r="B93" s="131" t="s">
        <v>28</v>
      </c>
      <c r="C93" s="6" t="s">
        <v>29</v>
      </c>
      <c r="D93" s="24">
        <v>73</v>
      </c>
      <c r="E93" s="24"/>
      <c r="F93" s="7">
        <v>73</v>
      </c>
      <c r="H93" s="27">
        <f t="shared" si="18"/>
        <v>3.3360753130426833E-3</v>
      </c>
      <c r="I93" s="27">
        <f t="shared" si="19"/>
        <v>0</v>
      </c>
      <c r="J93" s="27">
        <f t="shared" si="20"/>
        <v>1.747205667647974E-3</v>
      </c>
    </row>
    <row r="94" spans="1:10">
      <c r="A94" s="131"/>
      <c r="B94" s="131"/>
      <c r="C94" s="6" t="s">
        <v>30</v>
      </c>
      <c r="D94" s="24">
        <v>15</v>
      </c>
      <c r="E94" s="24">
        <v>47</v>
      </c>
      <c r="F94" s="7">
        <v>62</v>
      </c>
      <c r="H94" s="27">
        <f t="shared" si="18"/>
        <v>6.8549492733753774E-4</v>
      </c>
      <c r="I94" s="27">
        <f t="shared" si="19"/>
        <v>2.3619277350620635E-3</v>
      </c>
      <c r="J94" s="27">
        <f t="shared" si="20"/>
        <v>1.4839281012900601E-3</v>
      </c>
    </row>
    <row r="95" spans="1:10">
      <c r="A95" s="131"/>
      <c r="B95" s="131" t="s">
        <v>31</v>
      </c>
      <c r="C95" s="6" t="s">
        <v>32</v>
      </c>
      <c r="D95" s="24">
        <v>167</v>
      </c>
      <c r="E95" s="24">
        <v>255</v>
      </c>
      <c r="F95" s="7">
        <v>422</v>
      </c>
      <c r="H95" s="27">
        <f t="shared" si="18"/>
        <v>7.6318435243579201E-3</v>
      </c>
      <c r="I95" s="27">
        <f t="shared" si="19"/>
        <v>1.2814714307251621E-2</v>
      </c>
      <c r="J95" s="27">
        <f t="shared" si="20"/>
        <v>1.0100284818458151E-2</v>
      </c>
    </row>
    <row r="96" spans="1:10">
      <c r="A96" s="131"/>
      <c r="B96" s="131"/>
      <c r="C96" s="6" t="s">
        <v>33</v>
      </c>
      <c r="D96" s="24">
        <v>109</v>
      </c>
      <c r="E96" s="24">
        <v>141</v>
      </c>
      <c r="F96" s="7">
        <v>250</v>
      </c>
      <c r="H96" s="27">
        <f t="shared" si="18"/>
        <v>4.9812631386527738E-3</v>
      </c>
      <c r="I96" s="27">
        <f t="shared" si="19"/>
        <v>7.0857832051861901E-3</v>
      </c>
      <c r="J96" s="27">
        <f t="shared" si="20"/>
        <v>5.9835810535889518E-3</v>
      </c>
    </row>
    <row r="97" spans="1:10">
      <c r="A97" s="131"/>
      <c r="B97" s="131"/>
      <c r="C97" s="6" t="s">
        <v>34</v>
      </c>
      <c r="D97" s="24">
        <v>52</v>
      </c>
      <c r="E97" s="24">
        <v>47</v>
      </c>
      <c r="F97" s="7">
        <v>99</v>
      </c>
      <c r="H97" s="27">
        <f t="shared" si="18"/>
        <v>2.3763824147701308E-3</v>
      </c>
      <c r="I97" s="27">
        <f t="shared" si="19"/>
        <v>2.3619277350620635E-3</v>
      </c>
      <c r="J97" s="27">
        <f t="shared" si="20"/>
        <v>2.3694980972212248E-3</v>
      </c>
    </row>
    <row r="98" spans="1:10">
      <c r="A98" s="131"/>
      <c r="B98" s="131"/>
      <c r="C98" s="6" t="s">
        <v>35</v>
      </c>
      <c r="D98" s="24">
        <v>41</v>
      </c>
      <c r="E98" s="24">
        <v>44</v>
      </c>
      <c r="F98" s="7">
        <v>85</v>
      </c>
      <c r="H98" s="27">
        <f t="shared" si="18"/>
        <v>1.8736861347226031E-3</v>
      </c>
      <c r="I98" s="27">
        <f t="shared" si="19"/>
        <v>2.2111663902708678E-3</v>
      </c>
      <c r="J98" s="27">
        <f t="shared" si="20"/>
        <v>2.0344175582202436E-3</v>
      </c>
    </row>
    <row r="99" spans="1:10">
      <c r="A99" s="131"/>
      <c r="B99" s="131"/>
      <c r="C99" s="6" t="s">
        <v>36</v>
      </c>
      <c r="D99" s="24">
        <v>248</v>
      </c>
      <c r="E99" s="24">
        <v>222</v>
      </c>
      <c r="F99" s="7">
        <v>470</v>
      </c>
      <c r="H99" s="27">
        <f t="shared" si="18"/>
        <v>1.1333516131980623E-2</v>
      </c>
      <c r="I99" s="27">
        <f t="shared" si="19"/>
        <v>1.1156339514548469E-2</v>
      </c>
      <c r="J99" s="27">
        <f t="shared" si="20"/>
        <v>1.1249132380747229E-2</v>
      </c>
    </row>
    <row r="100" spans="1:10">
      <c r="A100" s="131"/>
      <c r="B100" s="131"/>
      <c r="C100" s="6" t="s">
        <v>37</v>
      </c>
      <c r="D100" s="24">
        <v>157</v>
      </c>
      <c r="E100" s="24">
        <v>127</v>
      </c>
      <c r="F100" s="7">
        <v>284</v>
      </c>
      <c r="H100" s="27">
        <f t="shared" si="18"/>
        <v>7.1748469061328948E-3</v>
      </c>
      <c r="I100" s="27">
        <f t="shared" si="19"/>
        <v>6.3822302628272773E-3</v>
      </c>
      <c r="J100" s="27">
        <f t="shared" si="20"/>
        <v>6.7973480768770498E-3</v>
      </c>
    </row>
    <row r="101" spans="1:10">
      <c r="A101" s="131"/>
      <c r="B101" s="131"/>
      <c r="C101" s="6" t="s">
        <v>38</v>
      </c>
      <c r="D101" s="24">
        <v>588</v>
      </c>
      <c r="E101" s="24">
        <v>1162</v>
      </c>
      <c r="F101" s="7">
        <v>1750</v>
      </c>
      <c r="H101" s="27">
        <f t="shared" si="18"/>
        <v>2.6871401151631478E-2</v>
      </c>
      <c r="I101" s="27">
        <f t="shared" si="19"/>
        <v>5.8394894215789736E-2</v>
      </c>
      <c r="J101" s="27">
        <f t="shared" si="20"/>
        <v>4.188506737512266E-2</v>
      </c>
    </row>
    <row r="102" spans="1:10">
      <c r="A102" s="131"/>
      <c r="B102" s="131"/>
      <c r="C102" s="6" t="s">
        <v>39</v>
      </c>
      <c r="D102" s="24">
        <v>96</v>
      </c>
      <c r="E102" s="24">
        <v>106</v>
      </c>
      <c r="F102" s="7">
        <v>202</v>
      </c>
      <c r="H102" s="27">
        <f t="shared" si="18"/>
        <v>4.387167534960241E-3</v>
      </c>
      <c r="I102" s="27">
        <f t="shared" si="19"/>
        <v>5.326900849288909E-3</v>
      </c>
      <c r="J102" s="27">
        <f t="shared" si="20"/>
        <v>4.8347334912998731E-3</v>
      </c>
    </row>
    <row r="103" spans="1:10">
      <c r="A103" s="131"/>
      <c r="B103" s="131" t="s">
        <v>41</v>
      </c>
      <c r="C103" s="6" t="s">
        <v>42</v>
      </c>
      <c r="D103" s="24">
        <v>35</v>
      </c>
      <c r="E103" s="24">
        <v>13</v>
      </c>
      <c r="F103" s="7">
        <v>48</v>
      </c>
      <c r="H103" s="27">
        <f t="shared" si="18"/>
        <v>1.5994881637875879E-3</v>
      </c>
      <c r="I103" s="27">
        <f t="shared" si="19"/>
        <v>6.5329916076184728E-4</v>
      </c>
      <c r="J103" s="27">
        <f t="shared" si="20"/>
        <v>1.1488475622890787E-3</v>
      </c>
    </row>
    <row r="104" spans="1:10">
      <c r="A104" s="131"/>
      <c r="B104" s="131"/>
      <c r="C104" s="6" t="s">
        <v>43</v>
      </c>
      <c r="D104" s="24">
        <v>83</v>
      </c>
      <c r="E104" s="24">
        <v>166</v>
      </c>
      <c r="F104" s="7">
        <v>249</v>
      </c>
      <c r="H104" s="27">
        <f t="shared" si="18"/>
        <v>3.7930719312677086E-3</v>
      </c>
      <c r="I104" s="27">
        <f t="shared" si="19"/>
        <v>8.3421277451128199E-3</v>
      </c>
      <c r="J104" s="27">
        <f t="shared" si="20"/>
        <v>5.9596467293745962E-3</v>
      </c>
    </row>
    <row r="105" spans="1:10" ht="15" customHeight="1">
      <c r="A105" s="131"/>
      <c r="B105" s="131" t="s">
        <v>44</v>
      </c>
      <c r="C105" s="6" t="s">
        <v>45</v>
      </c>
      <c r="D105" s="24">
        <v>165</v>
      </c>
      <c r="E105" s="24">
        <v>112</v>
      </c>
      <c r="F105" s="7">
        <v>277</v>
      </c>
      <c r="H105" s="27">
        <f t="shared" si="18"/>
        <v>7.5404442007129145E-3</v>
      </c>
      <c r="I105" s="27">
        <f t="shared" si="19"/>
        <v>5.6284235388713005E-3</v>
      </c>
      <c r="J105" s="27">
        <f t="shared" si="20"/>
        <v>6.6298078073765586E-3</v>
      </c>
    </row>
    <row r="106" spans="1:10">
      <c r="A106" s="131"/>
      <c r="B106" s="131"/>
      <c r="C106" s="6" t="s">
        <v>46</v>
      </c>
      <c r="D106" s="24">
        <v>75</v>
      </c>
      <c r="E106" s="24">
        <v>22</v>
      </c>
      <c r="F106" s="7">
        <v>97</v>
      </c>
      <c r="H106" s="27">
        <f t="shared" si="18"/>
        <v>3.4274746366876885E-3</v>
      </c>
      <c r="I106" s="27">
        <f t="shared" si="19"/>
        <v>1.1055831951354339E-3</v>
      </c>
      <c r="J106" s="27">
        <f t="shared" si="20"/>
        <v>2.3216294487925135E-3</v>
      </c>
    </row>
    <row r="107" spans="1:10">
      <c r="A107" s="131"/>
      <c r="B107" s="16" t="s">
        <v>55</v>
      </c>
      <c r="C107" s="14"/>
      <c r="D107" s="15">
        <v>10967</v>
      </c>
      <c r="E107" s="15">
        <v>8800</v>
      </c>
      <c r="F107" s="15">
        <v>19767</v>
      </c>
      <c r="H107" s="27">
        <f t="shared" si="18"/>
        <v>0.50118819120738511</v>
      </c>
      <c r="I107" s="27">
        <f t="shared" si="19"/>
        <v>0.44223327805417356</v>
      </c>
      <c r="J107" s="27">
        <f t="shared" si="20"/>
        <v>0.47310978674517123</v>
      </c>
    </row>
    <row r="108" spans="1:10">
      <c r="A108" s="131" t="s">
        <v>56</v>
      </c>
      <c r="B108" s="17" t="s">
        <v>24</v>
      </c>
      <c r="C108" s="6" t="s">
        <v>25</v>
      </c>
      <c r="D108" s="24">
        <v>1</v>
      </c>
      <c r="E108" s="24"/>
      <c r="F108" s="7">
        <v>1</v>
      </c>
      <c r="H108" s="27">
        <f t="shared" si="18"/>
        <v>4.5699661822502513E-5</v>
      </c>
      <c r="I108" s="27">
        <f t="shared" si="19"/>
        <v>0</v>
      </c>
      <c r="J108" s="27">
        <f t="shared" si="20"/>
        <v>2.3934324214355807E-5</v>
      </c>
    </row>
    <row r="109" spans="1:10">
      <c r="A109" s="131"/>
      <c r="B109" s="16" t="s">
        <v>57</v>
      </c>
      <c r="C109" s="14"/>
      <c r="D109" s="15">
        <v>1</v>
      </c>
      <c r="E109" s="15"/>
      <c r="F109" s="15">
        <v>1</v>
      </c>
      <c r="H109" s="27">
        <f t="shared" si="18"/>
        <v>4.5699661822502513E-5</v>
      </c>
      <c r="I109" s="27">
        <f t="shared" si="19"/>
        <v>0</v>
      </c>
      <c r="J109" s="27">
        <f t="shared" si="20"/>
        <v>2.3934324214355807E-5</v>
      </c>
    </row>
    <row r="110" spans="1:10">
      <c r="A110" s="131" t="s">
        <v>58</v>
      </c>
      <c r="B110" s="141" t="s">
        <v>4</v>
      </c>
      <c r="C110" s="6" t="s">
        <v>6</v>
      </c>
      <c r="D110" s="24">
        <v>61</v>
      </c>
      <c r="E110" s="24">
        <v>87</v>
      </c>
      <c r="F110" s="7">
        <v>148</v>
      </c>
      <c r="H110" s="27">
        <f t="shared" si="18"/>
        <v>2.7876793711726533E-3</v>
      </c>
      <c r="I110" s="27">
        <f t="shared" si="19"/>
        <v>4.3720789989446706E-3</v>
      </c>
      <c r="J110" s="27">
        <f t="shared" si="20"/>
        <v>3.5422799837246596E-3</v>
      </c>
    </row>
    <row r="111" spans="1:10">
      <c r="A111" s="131"/>
      <c r="B111" s="141"/>
      <c r="C111" s="6" t="s">
        <v>13</v>
      </c>
      <c r="D111" s="24">
        <v>7</v>
      </c>
      <c r="E111" s="24">
        <v>17</v>
      </c>
      <c r="F111" s="7">
        <v>24</v>
      </c>
      <c r="H111" s="27">
        <f t="shared" si="18"/>
        <v>3.1989763275751758E-4</v>
      </c>
      <c r="I111" s="27">
        <f t="shared" si="19"/>
        <v>8.5431428715010806E-4</v>
      </c>
      <c r="J111" s="27">
        <f t="shared" si="20"/>
        <v>5.7442378114453936E-4</v>
      </c>
    </row>
    <row r="112" spans="1:10">
      <c r="A112" s="131"/>
      <c r="B112" s="141"/>
      <c r="C112" s="6" t="s">
        <v>15</v>
      </c>
      <c r="D112" s="24">
        <v>636</v>
      </c>
      <c r="E112" s="24">
        <v>323</v>
      </c>
      <c r="F112" s="7">
        <v>959</v>
      </c>
      <c r="H112" s="27">
        <f t="shared" si="18"/>
        <v>2.9064984919111598E-2</v>
      </c>
      <c r="I112" s="27">
        <f t="shared" si="19"/>
        <v>1.6231971455852052E-2</v>
      </c>
      <c r="J112" s="27">
        <f t="shared" si="20"/>
        <v>2.2953016921567218E-2</v>
      </c>
    </row>
    <row r="113" spans="1:10">
      <c r="A113" s="131"/>
      <c r="B113" s="141"/>
      <c r="C113" s="6" t="s">
        <v>16</v>
      </c>
      <c r="D113" s="24">
        <v>166</v>
      </c>
      <c r="E113" s="24">
        <v>79</v>
      </c>
      <c r="F113" s="7">
        <v>245</v>
      </c>
      <c r="H113" s="27">
        <f t="shared" si="18"/>
        <v>7.5861438625354173E-3</v>
      </c>
      <c r="I113" s="27">
        <f t="shared" si="19"/>
        <v>3.9700487461681493E-3</v>
      </c>
      <c r="J113" s="27">
        <f t="shared" si="20"/>
        <v>5.8639094325171727E-3</v>
      </c>
    </row>
    <row r="114" spans="1:10">
      <c r="A114" s="131"/>
      <c r="B114" s="18" t="s">
        <v>24</v>
      </c>
      <c r="C114" s="6" t="s">
        <v>25</v>
      </c>
      <c r="D114" s="24">
        <v>23</v>
      </c>
      <c r="E114" s="24">
        <v>15</v>
      </c>
      <c r="F114" s="7">
        <v>38</v>
      </c>
      <c r="H114" s="27">
        <f t="shared" ref="H114:H177" si="21">D114/$D$43</f>
        <v>1.0510922219175579E-3</v>
      </c>
      <c r="I114" s="27">
        <f t="shared" ref="I114:I177" si="22">E114/$E$43</f>
        <v>7.5380672395597773E-4</v>
      </c>
      <c r="J114" s="27">
        <f t="shared" ref="J114:J177" si="23">F114/$F$43</f>
        <v>9.0950432014552066E-4</v>
      </c>
    </row>
    <row r="115" spans="1:10">
      <c r="A115" s="131"/>
      <c r="B115" s="18" t="s">
        <v>31</v>
      </c>
      <c r="C115" s="6" t="s">
        <v>39</v>
      </c>
      <c r="D115" s="24">
        <v>12</v>
      </c>
      <c r="E115" s="24">
        <v>34</v>
      </c>
      <c r="F115" s="7">
        <v>46</v>
      </c>
      <c r="H115" s="27">
        <f t="shared" si="21"/>
        <v>5.4839594187003013E-4</v>
      </c>
      <c r="I115" s="27">
        <f t="shared" si="22"/>
        <v>1.7086285743002161E-3</v>
      </c>
      <c r="J115" s="27">
        <f t="shared" si="23"/>
        <v>1.1009789138603672E-3</v>
      </c>
    </row>
    <row r="116" spans="1:10">
      <c r="A116" s="131"/>
      <c r="B116" s="141" t="s">
        <v>41</v>
      </c>
      <c r="C116" s="6" t="s">
        <v>42</v>
      </c>
      <c r="D116" s="24">
        <v>2</v>
      </c>
      <c r="E116" s="24">
        <v>16</v>
      </c>
      <c r="F116" s="7">
        <v>18</v>
      </c>
      <c r="H116" s="27">
        <f t="shared" si="21"/>
        <v>9.1399323645005026E-5</v>
      </c>
      <c r="I116" s="27">
        <f t="shared" si="22"/>
        <v>8.0406050555304289E-4</v>
      </c>
      <c r="J116" s="27">
        <f t="shared" si="23"/>
        <v>4.3081783585840452E-4</v>
      </c>
    </row>
    <row r="117" spans="1:10">
      <c r="A117" s="131"/>
      <c r="B117" s="141"/>
      <c r="C117" s="6" t="s">
        <v>43</v>
      </c>
      <c r="D117" s="24">
        <v>14</v>
      </c>
      <c r="E117" s="24">
        <v>1</v>
      </c>
      <c r="F117" s="7">
        <v>15</v>
      </c>
      <c r="H117" s="27">
        <f t="shared" si="21"/>
        <v>6.3979526551503517E-4</v>
      </c>
      <c r="I117" s="27">
        <f t="shared" si="22"/>
        <v>5.0253781597065181E-5</v>
      </c>
      <c r="J117" s="27">
        <f t="shared" si="23"/>
        <v>3.590148632153371E-4</v>
      </c>
    </row>
    <row r="118" spans="1:10">
      <c r="A118" s="131"/>
      <c r="B118" s="14" t="s">
        <v>59</v>
      </c>
      <c r="C118" s="14"/>
      <c r="D118" s="15">
        <v>921</v>
      </c>
      <c r="E118" s="15">
        <v>572</v>
      </c>
      <c r="F118" s="15">
        <v>1493</v>
      </c>
      <c r="H118" s="27">
        <f t="shared" si="21"/>
        <v>4.2089388538524813E-2</v>
      </c>
      <c r="I118" s="27">
        <f t="shared" si="22"/>
        <v>2.8745163073521283E-2</v>
      </c>
      <c r="J118" s="27">
        <f t="shared" si="23"/>
        <v>3.5733946052033221E-2</v>
      </c>
    </row>
    <row r="119" spans="1:10">
      <c r="A119" s="131" t="s">
        <v>60</v>
      </c>
      <c r="B119" s="141" t="s">
        <v>4</v>
      </c>
      <c r="C119" s="6" t="s">
        <v>12</v>
      </c>
      <c r="D119" s="24">
        <v>6</v>
      </c>
      <c r="E119" s="24">
        <v>6</v>
      </c>
      <c r="F119" s="7">
        <v>12</v>
      </c>
      <c r="H119" s="27">
        <f t="shared" si="21"/>
        <v>2.7419797093501506E-4</v>
      </c>
      <c r="I119" s="27">
        <f t="shared" si="22"/>
        <v>3.0152268958239106E-4</v>
      </c>
      <c r="J119" s="27">
        <f t="shared" si="23"/>
        <v>2.8721189057226968E-4</v>
      </c>
    </row>
    <row r="120" spans="1:10">
      <c r="A120" s="131"/>
      <c r="B120" s="141"/>
      <c r="C120" s="6" t="s">
        <v>13</v>
      </c>
      <c r="D120" s="24">
        <v>19</v>
      </c>
      <c r="E120" s="24">
        <v>14</v>
      </c>
      <c r="F120" s="7">
        <v>33</v>
      </c>
      <c r="H120" s="27">
        <f t="shared" si="21"/>
        <v>8.6829357462754771E-4</v>
      </c>
      <c r="I120" s="27">
        <f t="shared" si="22"/>
        <v>7.0355294235891256E-4</v>
      </c>
      <c r="J120" s="27">
        <f t="shared" si="23"/>
        <v>7.8983269907374168E-4</v>
      </c>
    </row>
    <row r="121" spans="1:10">
      <c r="A121" s="131"/>
      <c r="B121" s="141"/>
      <c r="C121" s="6" t="s">
        <v>15</v>
      </c>
      <c r="D121" s="24">
        <v>159</v>
      </c>
      <c r="E121" s="24">
        <v>210</v>
      </c>
      <c r="F121" s="7">
        <v>369</v>
      </c>
      <c r="H121" s="27">
        <f t="shared" si="21"/>
        <v>7.2662462297778995E-3</v>
      </c>
      <c r="I121" s="27">
        <f t="shared" si="22"/>
        <v>1.0553294135383688E-2</v>
      </c>
      <c r="J121" s="27">
        <f t="shared" si="23"/>
        <v>8.8317656350972926E-3</v>
      </c>
    </row>
    <row r="122" spans="1:10">
      <c r="A122" s="131"/>
      <c r="B122" s="141"/>
      <c r="C122" s="6" t="s">
        <v>16</v>
      </c>
      <c r="D122" s="24">
        <v>26</v>
      </c>
      <c r="E122" s="24">
        <v>24</v>
      </c>
      <c r="F122" s="7">
        <v>50</v>
      </c>
      <c r="H122" s="27">
        <f t="shared" si="21"/>
        <v>1.1881912073850654E-3</v>
      </c>
      <c r="I122" s="27">
        <f t="shared" si="22"/>
        <v>1.2060907583295642E-3</v>
      </c>
      <c r="J122" s="27">
        <f t="shared" si="23"/>
        <v>1.1967162107177905E-3</v>
      </c>
    </row>
    <row r="123" spans="1:10">
      <c r="A123" s="131"/>
      <c r="B123" s="141"/>
      <c r="C123" s="6" t="s">
        <v>18</v>
      </c>
      <c r="D123" s="24"/>
      <c r="E123" s="24">
        <v>40</v>
      </c>
      <c r="F123" s="7">
        <v>40</v>
      </c>
      <c r="H123" s="27">
        <f t="shared" si="21"/>
        <v>0</v>
      </c>
      <c r="I123" s="27">
        <f t="shared" si="22"/>
        <v>2.0101512638826071E-3</v>
      </c>
      <c r="J123" s="27">
        <f t="shared" si="23"/>
        <v>9.5737296857423227E-4</v>
      </c>
    </row>
    <row r="124" spans="1:10">
      <c r="A124" s="131"/>
      <c r="B124" s="141"/>
      <c r="C124" s="6" t="s">
        <v>19</v>
      </c>
      <c r="D124" s="24"/>
      <c r="E124" s="24">
        <v>18</v>
      </c>
      <c r="F124" s="7">
        <v>18</v>
      </c>
      <c r="H124" s="27">
        <f t="shared" si="21"/>
        <v>0</v>
      </c>
      <c r="I124" s="27">
        <f t="shared" si="22"/>
        <v>9.0456806874717323E-4</v>
      </c>
      <c r="J124" s="27">
        <f t="shared" si="23"/>
        <v>4.3081783585840452E-4</v>
      </c>
    </row>
    <row r="125" spans="1:10">
      <c r="A125" s="131"/>
      <c r="B125" s="141"/>
      <c r="C125" s="6" t="s">
        <v>20</v>
      </c>
      <c r="D125" s="24">
        <v>23</v>
      </c>
      <c r="E125" s="24">
        <v>6</v>
      </c>
      <c r="F125" s="7">
        <v>29</v>
      </c>
      <c r="H125" s="27">
        <f t="shared" si="21"/>
        <v>1.0510922219175579E-3</v>
      </c>
      <c r="I125" s="27">
        <f t="shared" si="22"/>
        <v>3.0152268958239106E-4</v>
      </c>
      <c r="J125" s="27">
        <f t="shared" si="23"/>
        <v>6.9409540221631845E-4</v>
      </c>
    </row>
    <row r="126" spans="1:10">
      <c r="A126" s="131"/>
      <c r="B126" s="141"/>
      <c r="C126" s="6" t="s">
        <v>21</v>
      </c>
      <c r="D126" s="24">
        <v>30</v>
      </c>
      <c r="E126" s="24">
        <v>16</v>
      </c>
      <c r="F126" s="7">
        <v>46</v>
      </c>
      <c r="H126" s="27">
        <f t="shared" si="21"/>
        <v>1.3709898546750755E-3</v>
      </c>
      <c r="I126" s="27">
        <f t="shared" si="22"/>
        <v>8.0406050555304289E-4</v>
      </c>
      <c r="J126" s="27">
        <f t="shared" si="23"/>
        <v>1.1009789138603672E-3</v>
      </c>
    </row>
    <row r="127" spans="1:10">
      <c r="A127" s="131"/>
      <c r="B127" s="141"/>
      <c r="C127" s="6" t="s">
        <v>23</v>
      </c>
      <c r="D127" s="24">
        <v>5</v>
      </c>
      <c r="E127" s="24">
        <v>6</v>
      </c>
      <c r="F127" s="7">
        <v>11</v>
      </c>
      <c r="H127" s="27">
        <f t="shared" si="21"/>
        <v>2.2849830911251257E-4</v>
      </c>
      <c r="I127" s="27">
        <f t="shared" si="22"/>
        <v>3.0152268958239106E-4</v>
      </c>
      <c r="J127" s="27">
        <f t="shared" si="23"/>
        <v>2.6327756635791388E-4</v>
      </c>
    </row>
    <row r="128" spans="1:10">
      <c r="A128" s="131"/>
      <c r="B128" s="18" t="s">
        <v>24</v>
      </c>
      <c r="C128" s="6" t="s">
        <v>25</v>
      </c>
      <c r="D128" s="24"/>
      <c r="E128" s="24">
        <v>1</v>
      </c>
      <c r="F128" s="7">
        <v>1</v>
      </c>
      <c r="H128" s="27">
        <f t="shared" si="21"/>
        <v>0</v>
      </c>
      <c r="I128" s="27">
        <f t="shared" si="22"/>
        <v>5.0253781597065181E-5</v>
      </c>
      <c r="J128" s="27">
        <f t="shared" si="23"/>
        <v>2.3934324214355807E-5</v>
      </c>
    </row>
    <row r="129" spans="1:10">
      <c r="A129" s="131"/>
      <c r="B129" s="141" t="s">
        <v>31</v>
      </c>
      <c r="C129" s="6" t="s">
        <v>38</v>
      </c>
      <c r="D129" s="24">
        <v>34</v>
      </c>
      <c r="E129" s="24">
        <v>74</v>
      </c>
      <c r="F129" s="7">
        <v>108</v>
      </c>
      <c r="H129" s="27">
        <f t="shared" si="21"/>
        <v>1.5537885019650856E-3</v>
      </c>
      <c r="I129" s="27">
        <f t="shared" si="22"/>
        <v>3.7187798381828232E-3</v>
      </c>
      <c r="J129" s="27">
        <f t="shared" si="23"/>
        <v>2.5849070151504274E-3</v>
      </c>
    </row>
    <row r="130" spans="1:10">
      <c r="A130" s="131"/>
      <c r="B130" s="141"/>
      <c r="C130" s="6" t="s">
        <v>39</v>
      </c>
      <c r="D130" s="24">
        <v>10</v>
      </c>
      <c r="E130" s="24">
        <v>12</v>
      </c>
      <c r="F130" s="7">
        <v>22</v>
      </c>
      <c r="H130" s="27">
        <f t="shared" si="21"/>
        <v>4.5699661822502514E-4</v>
      </c>
      <c r="I130" s="27">
        <f t="shared" si="22"/>
        <v>6.0304537916478212E-4</v>
      </c>
      <c r="J130" s="27">
        <f t="shared" si="23"/>
        <v>5.2655513271582775E-4</v>
      </c>
    </row>
    <row r="131" spans="1:10">
      <c r="A131" s="131"/>
      <c r="B131" s="141" t="s">
        <v>41</v>
      </c>
      <c r="C131" s="6" t="s">
        <v>42</v>
      </c>
      <c r="D131" s="24">
        <v>4</v>
      </c>
      <c r="E131" s="24">
        <v>9</v>
      </c>
      <c r="F131" s="7">
        <v>13</v>
      </c>
      <c r="H131" s="27">
        <f t="shared" si="21"/>
        <v>1.8279864729001005E-4</v>
      </c>
      <c r="I131" s="27">
        <f t="shared" si="22"/>
        <v>4.5228403437358661E-4</v>
      </c>
      <c r="J131" s="27">
        <f t="shared" si="23"/>
        <v>3.1114621478662549E-4</v>
      </c>
    </row>
    <row r="132" spans="1:10">
      <c r="A132" s="131"/>
      <c r="B132" s="141"/>
      <c r="C132" s="6" t="s">
        <v>43</v>
      </c>
      <c r="D132" s="24">
        <v>5</v>
      </c>
      <c r="E132" s="24">
        <v>20</v>
      </c>
      <c r="F132" s="7">
        <v>25</v>
      </c>
      <c r="H132" s="27">
        <f t="shared" si="21"/>
        <v>2.2849830911251257E-4</v>
      </c>
      <c r="I132" s="27">
        <f t="shared" si="22"/>
        <v>1.0050756319413036E-3</v>
      </c>
      <c r="J132" s="27">
        <f t="shared" si="23"/>
        <v>5.9835810535889523E-4</v>
      </c>
    </row>
    <row r="133" spans="1:10">
      <c r="A133" s="131"/>
      <c r="B133" s="14" t="s">
        <v>61</v>
      </c>
      <c r="C133" s="14"/>
      <c r="D133" s="15">
        <v>321</v>
      </c>
      <c r="E133" s="15">
        <v>456</v>
      </c>
      <c r="F133" s="15">
        <v>777</v>
      </c>
      <c r="H133" s="27">
        <f t="shared" si="21"/>
        <v>1.4669591445023307E-2</v>
      </c>
      <c r="I133" s="27">
        <f t="shared" si="22"/>
        <v>2.2915724408261721E-2</v>
      </c>
      <c r="J133" s="27">
        <f t="shared" si="23"/>
        <v>1.8596969914554461E-2</v>
      </c>
    </row>
    <row r="134" spans="1:10">
      <c r="A134" s="131" t="s">
        <v>62</v>
      </c>
      <c r="B134" s="141" t="s">
        <v>4</v>
      </c>
      <c r="C134" s="6" t="s">
        <v>7</v>
      </c>
      <c r="D134" s="24">
        <v>29</v>
      </c>
      <c r="E134" s="24">
        <v>6</v>
      </c>
      <c r="F134" s="7">
        <v>35</v>
      </c>
      <c r="H134" s="27">
        <f t="shared" si="21"/>
        <v>1.3252901928525729E-3</v>
      </c>
      <c r="I134" s="27">
        <f t="shared" si="22"/>
        <v>3.0152268958239106E-4</v>
      </c>
      <c r="J134" s="27">
        <f t="shared" si="23"/>
        <v>8.3770134750245329E-4</v>
      </c>
    </row>
    <row r="135" spans="1:10">
      <c r="A135" s="131"/>
      <c r="B135" s="141"/>
      <c r="C135" s="6" t="s">
        <v>12</v>
      </c>
      <c r="D135" s="24">
        <v>18</v>
      </c>
      <c r="E135" s="24">
        <v>20</v>
      </c>
      <c r="F135" s="7">
        <v>38</v>
      </c>
      <c r="H135" s="27">
        <f t="shared" si="21"/>
        <v>8.2259391280504524E-4</v>
      </c>
      <c r="I135" s="27">
        <f t="shared" si="22"/>
        <v>1.0050756319413036E-3</v>
      </c>
      <c r="J135" s="27">
        <f t="shared" si="23"/>
        <v>9.0950432014552066E-4</v>
      </c>
    </row>
    <row r="136" spans="1:10">
      <c r="A136" s="131"/>
      <c r="B136" s="141"/>
      <c r="C136" s="6" t="s">
        <v>14</v>
      </c>
      <c r="D136" s="24"/>
      <c r="E136" s="24">
        <v>18</v>
      </c>
      <c r="F136" s="7">
        <v>18</v>
      </c>
      <c r="H136" s="27">
        <f t="shared" si="21"/>
        <v>0</v>
      </c>
      <c r="I136" s="27">
        <f t="shared" si="22"/>
        <v>9.0456806874717323E-4</v>
      </c>
      <c r="J136" s="27">
        <f t="shared" si="23"/>
        <v>4.3081783585840452E-4</v>
      </c>
    </row>
    <row r="137" spans="1:10">
      <c r="A137" s="131"/>
      <c r="B137" s="141"/>
      <c r="C137" s="6" t="s">
        <v>15</v>
      </c>
      <c r="D137" s="24">
        <v>263</v>
      </c>
      <c r="E137" s="24">
        <v>266</v>
      </c>
      <c r="F137" s="7">
        <v>529</v>
      </c>
      <c r="H137" s="27">
        <f t="shared" si="21"/>
        <v>1.2019011059318161E-2</v>
      </c>
      <c r="I137" s="27">
        <f t="shared" si="22"/>
        <v>1.3367505904819338E-2</v>
      </c>
      <c r="J137" s="27">
        <f t="shared" si="23"/>
        <v>1.2661257509394222E-2</v>
      </c>
    </row>
    <row r="138" spans="1:10">
      <c r="A138" s="131"/>
      <c r="B138" s="141"/>
      <c r="C138" s="6" t="s">
        <v>16</v>
      </c>
      <c r="D138" s="24">
        <v>82</v>
      </c>
      <c r="E138" s="24">
        <v>66</v>
      </c>
      <c r="F138" s="7">
        <v>148</v>
      </c>
      <c r="H138" s="27">
        <f t="shared" si="21"/>
        <v>3.7473722694452063E-3</v>
      </c>
      <c r="I138" s="27">
        <f t="shared" si="22"/>
        <v>3.3167495854063019E-3</v>
      </c>
      <c r="J138" s="27">
        <f t="shared" si="23"/>
        <v>3.5422799837246596E-3</v>
      </c>
    </row>
    <row r="139" spans="1:10">
      <c r="A139" s="131"/>
      <c r="B139" s="141"/>
      <c r="C139" s="6" t="s">
        <v>18</v>
      </c>
      <c r="D139" s="24"/>
      <c r="E139" s="24">
        <v>23</v>
      </c>
      <c r="F139" s="7">
        <v>23</v>
      </c>
      <c r="H139" s="27">
        <f t="shared" si="21"/>
        <v>0</v>
      </c>
      <c r="I139" s="27">
        <f t="shared" si="22"/>
        <v>1.1558369767324991E-3</v>
      </c>
      <c r="J139" s="27">
        <f t="shared" si="23"/>
        <v>5.5048945693018361E-4</v>
      </c>
    </row>
    <row r="140" spans="1:10">
      <c r="A140" s="131"/>
      <c r="B140" s="141"/>
      <c r="C140" s="6" t="s">
        <v>19</v>
      </c>
      <c r="D140" s="24">
        <v>11</v>
      </c>
      <c r="E140" s="24">
        <v>19</v>
      </c>
      <c r="F140" s="7">
        <v>30</v>
      </c>
      <c r="H140" s="27">
        <f t="shared" si="21"/>
        <v>5.0269628004752766E-4</v>
      </c>
      <c r="I140" s="27">
        <f t="shared" si="22"/>
        <v>9.5482185034423839E-4</v>
      </c>
      <c r="J140" s="27">
        <f t="shared" si="23"/>
        <v>7.1802972643067421E-4</v>
      </c>
    </row>
    <row r="141" spans="1:10">
      <c r="A141" s="131"/>
      <c r="B141" s="141"/>
      <c r="C141" s="6" t="s">
        <v>22</v>
      </c>
      <c r="D141" s="24">
        <v>4</v>
      </c>
      <c r="E141" s="24">
        <v>11</v>
      </c>
      <c r="F141" s="7">
        <v>15</v>
      </c>
      <c r="H141" s="27">
        <f t="shared" si="21"/>
        <v>1.8279864729001005E-4</v>
      </c>
      <c r="I141" s="27">
        <f t="shared" si="22"/>
        <v>5.5279159756771695E-4</v>
      </c>
      <c r="J141" s="27">
        <f t="shared" si="23"/>
        <v>3.590148632153371E-4</v>
      </c>
    </row>
    <row r="142" spans="1:10">
      <c r="A142" s="131"/>
      <c r="B142" s="141"/>
      <c r="C142" s="6" t="s">
        <v>23</v>
      </c>
      <c r="D142" s="24"/>
      <c r="E142" s="24">
        <v>15</v>
      </c>
      <c r="F142" s="7">
        <v>15</v>
      </c>
      <c r="H142" s="27">
        <f t="shared" si="21"/>
        <v>0</v>
      </c>
      <c r="I142" s="27">
        <f t="shared" si="22"/>
        <v>7.5380672395597773E-4</v>
      </c>
      <c r="J142" s="27">
        <f t="shared" si="23"/>
        <v>3.590148632153371E-4</v>
      </c>
    </row>
    <row r="143" spans="1:10">
      <c r="A143" s="131"/>
      <c r="B143" s="18" t="s">
        <v>24</v>
      </c>
      <c r="C143" s="6" t="s">
        <v>26</v>
      </c>
      <c r="D143" s="24"/>
      <c r="E143" s="24">
        <v>2</v>
      </c>
      <c r="F143" s="7">
        <v>2</v>
      </c>
      <c r="H143" s="27">
        <f t="shared" si="21"/>
        <v>0</v>
      </c>
      <c r="I143" s="27">
        <f t="shared" si="22"/>
        <v>1.0050756319413036E-4</v>
      </c>
      <c r="J143" s="27">
        <f t="shared" si="23"/>
        <v>4.7868648428711614E-5</v>
      </c>
    </row>
    <row r="144" spans="1:10">
      <c r="A144" s="131"/>
      <c r="B144" s="141" t="s">
        <v>31</v>
      </c>
      <c r="C144" s="6" t="s">
        <v>33</v>
      </c>
      <c r="D144" s="24">
        <v>8</v>
      </c>
      <c r="E144" s="24">
        <v>48</v>
      </c>
      <c r="F144" s="7">
        <v>56</v>
      </c>
      <c r="H144" s="27">
        <f t="shared" si="21"/>
        <v>3.655972945800201E-4</v>
      </c>
      <c r="I144" s="27">
        <f t="shared" si="22"/>
        <v>2.4121815166591285E-3</v>
      </c>
      <c r="J144" s="27">
        <f t="shared" si="23"/>
        <v>1.3403221560039252E-3</v>
      </c>
    </row>
    <row r="145" spans="1:10">
      <c r="A145" s="131"/>
      <c r="B145" s="141"/>
      <c r="C145" s="6" t="s">
        <v>34</v>
      </c>
      <c r="D145" s="24">
        <v>8</v>
      </c>
      <c r="E145" s="24"/>
      <c r="F145" s="7">
        <v>8</v>
      </c>
      <c r="H145" s="27">
        <f t="shared" si="21"/>
        <v>3.655972945800201E-4</v>
      </c>
      <c r="I145" s="27">
        <f t="shared" si="22"/>
        <v>0</v>
      </c>
      <c r="J145" s="27">
        <f t="shared" si="23"/>
        <v>1.9147459371484645E-4</v>
      </c>
    </row>
    <row r="146" spans="1:10">
      <c r="A146" s="131"/>
      <c r="B146" s="141"/>
      <c r="C146" s="6" t="s">
        <v>38</v>
      </c>
      <c r="D146" s="24">
        <v>38</v>
      </c>
      <c r="E146" s="24">
        <v>24</v>
      </c>
      <c r="F146" s="7">
        <v>62</v>
      </c>
      <c r="H146" s="27">
        <f t="shared" si="21"/>
        <v>1.7365871492550954E-3</v>
      </c>
      <c r="I146" s="27">
        <f t="shared" si="22"/>
        <v>1.2060907583295642E-3</v>
      </c>
      <c r="J146" s="27">
        <f t="shared" si="23"/>
        <v>1.4839281012900601E-3</v>
      </c>
    </row>
    <row r="147" spans="1:10">
      <c r="A147" s="131"/>
      <c r="B147" s="141"/>
      <c r="C147" s="6" t="s">
        <v>39</v>
      </c>
      <c r="D147" s="24">
        <v>40</v>
      </c>
      <c r="E147" s="24">
        <v>42</v>
      </c>
      <c r="F147" s="7">
        <v>82</v>
      </c>
      <c r="H147" s="27">
        <f t="shared" si="21"/>
        <v>1.8279864729001006E-3</v>
      </c>
      <c r="I147" s="27">
        <f t="shared" si="22"/>
        <v>2.1106588270767375E-3</v>
      </c>
      <c r="J147" s="27">
        <f t="shared" si="23"/>
        <v>1.9626145855771763E-3</v>
      </c>
    </row>
    <row r="148" spans="1:10">
      <c r="A148" s="131"/>
      <c r="B148" s="141" t="s">
        <v>41</v>
      </c>
      <c r="C148" s="6" t="s">
        <v>42</v>
      </c>
      <c r="D148" s="24">
        <v>8</v>
      </c>
      <c r="E148" s="24">
        <v>14</v>
      </c>
      <c r="F148" s="7">
        <v>22</v>
      </c>
      <c r="H148" s="27">
        <f t="shared" si="21"/>
        <v>3.655972945800201E-4</v>
      </c>
      <c r="I148" s="27">
        <f t="shared" si="22"/>
        <v>7.0355294235891256E-4</v>
      </c>
      <c r="J148" s="27">
        <f t="shared" si="23"/>
        <v>5.2655513271582775E-4</v>
      </c>
    </row>
    <row r="149" spans="1:10">
      <c r="A149" s="131"/>
      <c r="B149" s="141"/>
      <c r="C149" s="6" t="s">
        <v>43</v>
      </c>
      <c r="D149" s="24">
        <v>51</v>
      </c>
      <c r="E149" s="24">
        <v>22</v>
      </c>
      <c r="F149" s="7">
        <v>73</v>
      </c>
      <c r="H149" s="27">
        <f t="shared" si="21"/>
        <v>2.330682752947628E-3</v>
      </c>
      <c r="I149" s="27">
        <f t="shared" si="22"/>
        <v>1.1055831951354339E-3</v>
      </c>
      <c r="J149" s="27">
        <f t="shared" si="23"/>
        <v>1.747205667647974E-3</v>
      </c>
    </row>
    <row r="150" spans="1:10">
      <c r="A150" s="131"/>
      <c r="B150" s="14" t="s">
        <v>63</v>
      </c>
      <c r="C150" s="14"/>
      <c r="D150" s="15">
        <v>560</v>
      </c>
      <c r="E150" s="15">
        <v>596</v>
      </c>
      <c r="F150" s="15">
        <v>1156</v>
      </c>
      <c r="H150" s="27">
        <f t="shared" si="21"/>
        <v>2.5591810620601407E-2</v>
      </c>
      <c r="I150" s="27">
        <f t="shared" si="22"/>
        <v>2.9951253831850846E-2</v>
      </c>
      <c r="J150" s="27">
        <f t="shared" si="23"/>
        <v>2.7668078791795312E-2</v>
      </c>
    </row>
    <row r="151" spans="1:10">
      <c r="A151" s="131" t="s">
        <v>64</v>
      </c>
      <c r="B151" s="141" t="s">
        <v>4</v>
      </c>
      <c r="C151" s="6" t="s">
        <v>15</v>
      </c>
      <c r="D151" s="24">
        <v>6</v>
      </c>
      <c r="E151" s="24">
        <v>114</v>
      </c>
      <c r="F151" s="7">
        <v>120</v>
      </c>
      <c r="H151" s="27">
        <f t="shared" si="21"/>
        <v>2.7419797093501506E-4</v>
      </c>
      <c r="I151" s="27">
        <f t="shared" si="22"/>
        <v>5.7289311020654304E-3</v>
      </c>
      <c r="J151" s="27">
        <f t="shared" si="23"/>
        <v>2.8721189057226968E-3</v>
      </c>
    </row>
    <row r="152" spans="1:10">
      <c r="A152" s="131"/>
      <c r="B152" s="141"/>
      <c r="C152" s="6" t="s">
        <v>16</v>
      </c>
      <c r="D152" s="24">
        <v>17</v>
      </c>
      <c r="E152" s="24"/>
      <c r="F152" s="7">
        <v>17</v>
      </c>
      <c r="H152" s="27">
        <f t="shared" si="21"/>
        <v>7.7689425098254278E-4</v>
      </c>
      <c r="I152" s="27">
        <f t="shared" si="22"/>
        <v>0</v>
      </c>
      <c r="J152" s="27">
        <f t="shared" si="23"/>
        <v>4.0688351164404872E-4</v>
      </c>
    </row>
    <row r="153" spans="1:10">
      <c r="A153" s="131"/>
      <c r="B153" s="141"/>
      <c r="C153" s="6" t="s">
        <v>23</v>
      </c>
      <c r="D153" s="24"/>
      <c r="E153" s="24">
        <v>27</v>
      </c>
      <c r="F153" s="7">
        <v>27</v>
      </c>
      <c r="H153" s="27">
        <f t="shared" si="21"/>
        <v>0</v>
      </c>
      <c r="I153" s="27">
        <f t="shared" si="22"/>
        <v>1.3568521031207597E-3</v>
      </c>
      <c r="J153" s="27">
        <f t="shared" si="23"/>
        <v>6.4622675378760684E-4</v>
      </c>
    </row>
    <row r="154" spans="1:10">
      <c r="A154" s="131"/>
      <c r="B154" s="141" t="s">
        <v>41</v>
      </c>
      <c r="C154" s="6" t="s">
        <v>42</v>
      </c>
      <c r="D154" s="24">
        <v>8</v>
      </c>
      <c r="E154" s="24">
        <v>4</v>
      </c>
      <c r="F154" s="7">
        <v>12</v>
      </c>
      <c r="H154" s="27">
        <f t="shared" si="21"/>
        <v>3.655972945800201E-4</v>
      </c>
      <c r="I154" s="27">
        <f t="shared" si="22"/>
        <v>2.0101512638826072E-4</v>
      </c>
      <c r="J154" s="27">
        <f t="shared" si="23"/>
        <v>2.8721189057226968E-4</v>
      </c>
    </row>
    <row r="155" spans="1:10">
      <c r="A155" s="131"/>
      <c r="B155" s="141"/>
      <c r="C155" s="6" t="s">
        <v>43</v>
      </c>
      <c r="D155" s="24">
        <v>10</v>
      </c>
      <c r="E155" s="24">
        <v>2</v>
      </c>
      <c r="F155" s="7">
        <v>12</v>
      </c>
      <c r="H155" s="27">
        <f t="shared" si="21"/>
        <v>4.5699661822502514E-4</v>
      </c>
      <c r="I155" s="27">
        <f t="shared" si="22"/>
        <v>1.0050756319413036E-4</v>
      </c>
      <c r="J155" s="27">
        <f t="shared" si="23"/>
        <v>2.8721189057226968E-4</v>
      </c>
    </row>
    <row r="156" spans="1:10">
      <c r="A156" s="131"/>
      <c r="B156" s="14" t="s">
        <v>65</v>
      </c>
      <c r="C156" s="14"/>
      <c r="D156" s="15">
        <v>41</v>
      </c>
      <c r="E156" s="15">
        <v>147</v>
      </c>
      <c r="F156" s="15">
        <v>188</v>
      </c>
      <c r="H156" s="27">
        <f t="shared" si="21"/>
        <v>1.8736861347226031E-3</v>
      </c>
      <c r="I156" s="27">
        <f t="shared" si="22"/>
        <v>7.3873058947685815E-3</v>
      </c>
      <c r="J156" s="27">
        <f t="shared" si="23"/>
        <v>4.4996529522988915E-3</v>
      </c>
    </row>
    <row r="157" spans="1:10">
      <c r="A157" s="131" t="s">
        <v>66</v>
      </c>
      <c r="B157" s="141" t="s">
        <v>4</v>
      </c>
      <c r="C157" s="6" t="s">
        <v>13</v>
      </c>
      <c r="D157" s="24">
        <v>22</v>
      </c>
      <c r="E157" s="24">
        <v>28</v>
      </c>
      <c r="F157" s="7">
        <v>50</v>
      </c>
      <c r="H157" s="27">
        <f t="shared" si="21"/>
        <v>1.0053925600950553E-3</v>
      </c>
      <c r="I157" s="27">
        <f t="shared" si="22"/>
        <v>1.4071058847178251E-3</v>
      </c>
      <c r="J157" s="27">
        <f t="shared" si="23"/>
        <v>1.1967162107177905E-3</v>
      </c>
    </row>
    <row r="158" spans="1:10">
      <c r="A158" s="131"/>
      <c r="B158" s="141"/>
      <c r="C158" s="6" t="s">
        <v>15</v>
      </c>
      <c r="D158" s="24">
        <v>225</v>
      </c>
      <c r="E158" s="24">
        <v>136</v>
      </c>
      <c r="F158" s="7">
        <v>361</v>
      </c>
      <c r="H158" s="27">
        <f t="shared" si="21"/>
        <v>1.0282423910063065E-2</v>
      </c>
      <c r="I158" s="27">
        <f t="shared" si="22"/>
        <v>6.8345142972008645E-3</v>
      </c>
      <c r="J158" s="27">
        <f t="shared" si="23"/>
        <v>8.6402910413824474E-3</v>
      </c>
    </row>
    <row r="159" spans="1:10">
      <c r="A159" s="131"/>
      <c r="B159" s="141"/>
      <c r="C159" s="6" t="s">
        <v>16</v>
      </c>
      <c r="D159" s="24">
        <v>37</v>
      </c>
      <c r="E159" s="24">
        <v>11</v>
      </c>
      <c r="F159" s="7">
        <v>48</v>
      </c>
      <c r="H159" s="27">
        <f t="shared" si="21"/>
        <v>1.6908874874325931E-3</v>
      </c>
      <c r="I159" s="27">
        <f t="shared" si="22"/>
        <v>5.5279159756771695E-4</v>
      </c>
      <c r="J159" s="27">
        <f t="shared" si="23"/>
        <v>1.1488475622890787E-3</v>
      </c>
    </row>
    <row r="160" spans="1:10">
      <c r="A160" s="131"/>
      <c r="B160" s="18" t="s">
        <v>31</v>
      </c>
      <c r="C160" s="6" t="s">
        <v>39</v>
      </c>
      <c r="D160" s="24">
        <v>20</v>
      </c>
      <c r="E160" s="24">
        <v>80</v>
      </c>
      <c r="F160" s="7">
        <v>100</v>
      </c>
      <c r="H160" s="27">
        <f t="shared" si="21"/>
        <v>9.1399323645005028E-4</v>
      </c>
      <c r="I160" s="27">
        <f t="shared" si="22"/>
        <v>4.0203025277652142E-3</v>
      </c>
      <c r="J160" s="27">
        <f t="shared" si="23"/>
        <v>2.3934324214355809E-3</v>
      </c>
    </row>
    <row r="161" spans="1:10">
      <c r="A161" s="131"/>
      <c r="B161" s="18" t="s">
        <v>41</v>
      </c>
      <c r="C161" s="6" t="s">
        <v>42</v>
      </c>
      <c r="D161" s="24">
        <v>3</v>
      </c>
      <c r="E161" s="24">
        <v>5</v>
      </c>
      <c r="F161" s="7">
        <v>8</v>
      </c>
      <c r="H161" s="27">
        <f t="shared" si="21"/>
        <v>1.3709898546750753E-4</v>
      </c>
      <c r="I161" s="27">
        <f t="shared" si="22"/>
        <v>2.5126890798532589E-4</v>
      </c>
      <c r="J161" s="27">
        <f t="shared" si="23"/>
        <v>1.9147459371484645E-4</v>
      </c>
    </row>
    <row r="162" spans="1:10">
      <c r="A162" s="131"/>
      <c r="B162" s="14" t="s">
        <v>67</v>
      </c>
      <c r="C162" s="14"/>
      <c r="D162" s="15">
        <v>307</v>
      </c>
      <c r="E162" s="15">
        <v>260</v>
      </c>
      <c r="F162" s="15">
        <v>567</v>
      </c>
      <c r="H162" s="27">
        <f t="shared" si="21"/>
        <v>1.4029796179508272E-2</v>
      </c>
      <c r="I162" s="27">
        <f t="shared" si="22"/>
        <v>1.3065983215236946E-2</v>
      </c>
      <c r="J162" s="27">
        <f t="shared" si="23"/>
        <v>1.3570761829539743E-2</v>
      </c>
    </row>
    <row r="163" spans="1:10">
      <c r="A163" s="131" t="s">
        <v>68</v>
      </c>
      <c r="B163" s="131" t="s">
        <v>4</v>
      </c>
      <c r="C163" s="6" t="s">
        <v>5</v>
      </c>
      <c r="D163" s="24">
        <v>3</v>
      </c>
      <c r="E163" s="24">
        <v>1</v>
      </c>
      <c r="F163" s="7">
        <v>4</v>
      </c>
      <c r="H163" s="27">
        <f t="shared" si="21"/>
        <v>1.3709898546750753E-4</v>
      </c>
      <c r="I163" s="27">
        <f t="shared" si="22"/>
        <v>5.0253781597065181E-5</v>
      </c>
      <c r="J163" s="27">
        <f t="shared" si="23"/>
        <v>9.5737296857423227E-5</v>
      </c>
    </row>
    <row r="164" spans="1:10">
      <c r="A164" s="131"/>
      <c r="B164" s="131"/>
      <c r="C164" s="6" t="s">
        <v>6</v>
      </c>
      <c r="D164" s="24">
        <v>171</v>
      </c>
      <c r="E164" s="24">
        <v>82</v>
      </c>
      <c r="F164" s="7">
        <v>253</v>
      </c>
      <c r="H164" s="27">
        <f t="shared" si="21"/>
        <v>7.8146421716479304E-3</v>
      </c>
      <c r="I164" s="27">
        <f t="shared" si="22"/>
        <v>4.120810090959345E-3</v>
      </c>
      <c r="J164" s="27">
        <f t="shared" si="23"/>
        <v>6.0553840262320196E-3</v>
      </c>
    </row>
    <row r="165" spans="1:10">
      <c r="A165" s="131"/>
      <c r="B165" s="131"/>
      <c r="C165" s="6" t="s">
        <v>7</v>
      </c>
      <c r="D165" s="24">
        <v>86</v>
      </c>
      <c r="E165" s="24">
        <v>3</v>
      </c>
      <c r="F165" s="7">
        <v>89</v>
      </c>
      <c r="H165" s="27">
        <f t="shared" si="21"/>
        <v>3.9301709167352166E-3</v>
      </c>
      <c r="I165" s="27">
        <f t="shared" si="22"/>
        <v>1.5076134479119553E-4</v>
      </c>
      <c r="J165" s="27">
        <f t="shared" si="23"/>
        <v>2.1301548550776671E-3</v>
      </c>
    </row>
    <row r="166" spans="1:10">
      <c r="A166" s="131"/>
      <c r="B166" s="131"/>
      <c r="C166" s="6" t="s">
        <v>8</v>
      </c>
      <c r="D166" s="24">
        <v>275</v>
      </c>
      <c r="E166" s="24">
        <v>426</v>
      </c>
      <c r="F166" s="7">
        <v>701</v>
      </c>
      <c r="H166" s="27">
        <f t="shared" si="21"/>
        <v>1.2567407001188191E-2</v>
      </c>
      <c r="I166" s="27">
        <f t="shared" si="22"/>
        <v>2.1408110960349766E-2</v>
      </c>
      <c r="J166" s="27">
        <f t="shared" si="23"/>
        <v>1.6777961274263422E-2</v>
      </c>
    </row>
    <row r="167" spans="1:10">
      <c r="A167" s="131"/>
      <c r="B167" s="131"/>
      <c r="C167" s="6" t="s">
        <v>9</v>
      </c>
      <c r="D167" s="24">
        <v>35</v>
      </c>
      <c r="E167" s="24">
        <v>44</v>
      </c>
      <c r="F167" s="7">
        <v>79</v>
      </c>
      <c r="H167" s="27">
        <f t="shared" si="21"/>
        <v>1.5994881637875879E-3</v>
      </c>
      <c r="I167" s="27">
        <f t="shared" si="22"/>
        <v>2.2111663902708678E-3</v>
      </c>
      <c r="J167" s="27">
        <f t="shared" si="23"/>
        <v>1.8908116129341089E-3</v>
      </c>
    </row>
    <row r="168" spans="1:10">
      <c r="A168" s="131"/>
      <c r="B168" s="131"/>
      <c r="C168" s="6" t="s">
        <v>10</v>
      </c>
      <c r="D168" s="24">
        <v>7</v>
      </c>
      <c r="E168" s="24">
        <v>11</v>
      </c>
      <c r="F168" s="7">
        <v>18</v>
      </c>
      <c r="H168" s="27">
        <f t="shared" si="21"/>
        <v>3.1989763275751758E-4</v>
      </c>
      <c r="I168" s="27">
        <f t="shared" si="22"/>
        <v>5.5279159756771695E-4</v>
      </c>
      <c r="J168" s="27">
        <f t="shared" si="23"/>
        <v>4.3081783585840452E-4</v>
      </c>
    </row>
    <row r="169" spans="1:10">
      <c r="A169" s="131"/>
      <c r="B169" s="131"/>
      <c r="C169" s="6" t="s">
        <v>11</v>
      </c>
      <c r="D169" s="24">
        <v>98</v>
      </c>
      <c r="E169" s="24">
        <v>86</v>
      </c>
      <c r="F169" s="7">
        <v>184</v>
      </c>
      <c r="H169" s="27">
        <f t="shared" si="21"/>
        <v>4.4785668586052466E-3</v>
      </c>
      <c r="I169" s="27">
        <f t="shared" si="22"/>
        <v>4.3218252173476057E-3</v>
      </c>
      <c r="J169" s="27">
        <f t="shared" si="23"/>
        <v>4.4039156554414689E-3</v>
      </c>
    </row>
    <row r="170" spans="1:10">
      <c r="A170" s="131"/>
      <c r="B170" s="131"/>
      <c r="C170" s="6" t="s">
        <v>12</v>
      </c>
      <c r="D170" s="24">
        <v>72</v>
      </c>
      <c r="E170" s="24">
        <v>39</v>
      </c>
      <c r="F170" s="7">
        <v>111</v>
      </c>
      <c r="H170" s="27">
        <f t="shared" si="21"/>
        <v>3.290375651220181E-3</v>
      </c>
      <c r="I170" s="27">
        <f t="shared" si="22"/>
        <v>1.9598974822855422E-3</v>
      </c>
      <c r="J170" s="27">
        <f t="shared" si="23"/>
        <v>2.6567099877934947E-3</v>
      </c>
    </row>
    <row r="171" spans="1:10">
      <c r="A171" s="131"/>
      <c r="B171" s="131"/>
      <c r="C171" s="6" t="s">
        <v>13</v>
      </c>
      <c r="D171" s="24">
        <v>19</v>
      </c>
      <c r="E171" s="24">
        <v>58</v>
      </c>
      <c r="F171" s="7">
        <v>77</v>
      </c>
      <c r="H171" s="27">
        <f t="shared" si="21"/>
        <v>8.6829357462754771E-4</v>
      </c>
      <c r="I171" s="27">
        <f t="shared" si="22"/>
        <v>2.9147193326297806E-3</v>
      </c>
      <c r="J171" s="27">
        <f t="shared" si="23"/>
        <v>1.8429429645053972E-3</v>
      </c>
    </row>
    <row r="172" spans="1:10">
      <c r="A172" s="131"/>
      <c r="B172" s="131"/>
      <c r="C172" s="6" t="s">
        <v>15</v>
      </c>
      <c r="D172" s="24">
        <v>1111</v>
      </c>
      <c r="E172" s="24">
        <v>1459</v>
      </c>
      <c r="F172" s="7">
        <v>2570</v>
      </c>
      <c r="H172" s="27">
        <f t="shared" si="21"/>
        <v>5.0772324284800295E-2</v>
      </c>
      <c r="I172" s="27">
        <f t="shared" si="22"/>
        <v>7.3320267350118096E-2</v>
      </c>
      <c r="J172" s="27">
        <f t="shared" si="23"/>
        <v>6.1511213230894424E-2</v>
      </c>
    </row>
    <row r="173" spans="1:10">
      <c r="A173" s="131"/>
      <c r="B173" s="131"/>
      <c r="C173" s="6" t="s">
        <v>16</v>
      </c>
      <c r="D173" s="24">
        <v>170</v>
      </c>
      <c r="E173" s="24">
        <v>129</v>
      </c>
      <c r="F173" s="7">
        <v>299</v>
      </c>
      <c r="H173" s="27">
        <f t="shared" si="21"/>
        <v>7.7689425098254276E-3</v>
      </c>
      <c r="I173" s="27">
        <f t="shared" si="22"/>
        <v>6.4827378260214081E-3</v>
      </c>
      <c r="J173" s="27">
        <f t="shared" si="23"/>
        <v>7.1563629400923862E-3</v>
      </c>
    </row>
    <row r="174" spans="1:10">
      <c r="A174" s="131"/>
      <c r="B174" s="131"/>
      <c r="C174" s="6" t="s">
        <v>21</v>
      </c>
      <c r="D174" s="24">
        <v>8</v>
      </c>
      <c r="E174" s="24">
        <v>7</v>
      </c>
      <c r="F174" s="7">
        <v>15</v>
      </c>
      <c r="H174" s="27">
        <f t="shared" si="21"/>
        <v>3.655972945800201E-4</v>
      </c>
      <c r="I174" s="27">
        <f t="shared" si="22"/>
        <v>3.5177647117945628E-4</v>
      </c>
      <c r="J174" s="27">
        <f t="shared" si="23"/>
        <v>3.590148632153371E-4</v>
      </c>
    </row>
    <row r="175" spans="1:10">
      <c r="A175" s="131"/>
      <c r="B175" s="131"/>
      <c r="C175" s="6" t="s">
        <v>22</v>
      </c>
      <c r="D175" s="24">
        <v>40</v>
      </c>
      <c r="E175" s="24">
        <v>59</v>
      </c>
      <c r="F175" s="7">
        <v>99</v>
      </c>
      <c r="H175" s="27">
        <f t="shared" si="21"/>
        <v>1.8279864729001006E-3</v>
      </c>
      <c r="I175" s="27">
        <f t="shared" si="22"/>
        <v>2.9649731142268455E-3</v>
      </c>
      <c r="J175" s="27">
        <f t="shared" si="23"/>
        <v>2.3694980972212248E-3</v>
      </c>
    </row>
    <row r="176" spans="1:10">
      <c r="A176" s="131"/>
      <c r="B176" s="131"/>
      <c r="C176" s="6" t="s">
        <v>23</v>
      </c>
      <c r="D176" s="24">
        <v>55</v>
      </c>
      <c r="E176" s="24">
        <v>47</v>
      </c>
      <c r="F176" s="7">
        <v>102</v>
      </c>
      <c r="H176" s="27">
        <f t="shared" si="21"/>
        <v>2.5134814002376383E-3</v>
      </c>
      <c r="I176" s="27">
        <f t="shared" si="22"/>
        <v>2.3619277350620635E-3</v>
      </c>
      <c r="J176" s="27">
        <f t="shared" si="23"/>
        <v>2.4413010698642922E-3</v>
      </c>
    </row>
    <row r="177" spans="1:10">
      <c r="A177" s="131"/>
      <c r="B177" s="18" t="s">
        <v>24</v>
      </c>
      <c r="C177" s="6" t="s">
        <v>25</v>
      </c>
      <c r="D177" s="24">
        <v>44</v>
      </c>
      <c r="E177" s="24">
        <v>36</v>
      </c>
      <c r="F177" s="7">
        <v>80</v>
      </c>
      <c r="H177" s="27">
        <f t="shared" si="21"/>
        <v>2.0107851201901106E-3</v>
      </c>
      <c r="I177" s="27">
        <f t="shared" si="22"/>
        <v>1.8091361374943465E-3</v>
      </c>
      <c r="J177" s="27">
        <f t="shared" si="23"/>
        <v>1.9147459371484645E-3</v>
      </c>
    </row>
    <row r="178" spans="1:10">
      <c r="A178" s="131"/>
      <c r="B178" s="131" t="s">
        <v>31</v>
      </c>
      <c r="C178" s="6" t="s">
        <v>33</v>
      </c>
      <c r="D178" s="24">
        <v>8</v>
      </c>
      <c r="E178" s="24">
        <v>15</v>
      </c>
      <c r="F178" s="7">
        <v>23</v>
      </c>
      <c r="H178" s="27">
        <f t="shared" ref="H178:H241" si="24">D178/$D$43</f>
        <v>3.655972945800201E-4</v>
      </c>
      <c r="I178" s="27">
        <f t="shared" ref="I178:I241" si="25">E178/$E$43</f>
        <v>7.5380672395597773E-4</v>
      </c>
      <c r="J178" s="27">
        <f t="shared" ref="J178:J241" si="26">F178/$F$43</f>
        <v>5.5048945693018361E-4</v>
      </c>
    </row>
    <row r="179" spans="1:10">
      <c r="A179" s="131"/>
      <c r="B179" s="131"/>
      <c r="C179" s="6" t="s">
        <v>35</v>
      </c>
      <c r="D179" s="24">
        <v>42</v>
      </c>
      <c r="E179" s="24">
        <v>80</v>
      </c>
      <c r="F179" s="7">
        <v>122</v>
      </c>
      <c r="H179" s="27">
        <f t="shared" si="24"/>
        <v>1.9193857965451055E-3</v>
      </c>
      <c r="I179" s="27">
        <f t="shared" si="25"/>
        <v>4.0203025277652142E-3</v>
      </c>
      <c r="J179" s="27">
        <f t="shared" si="26"/>
        <v>2.9199875541514085E-3</v>
      </c>
    </row>
    <row r="180" spans="1:10">
      <c r="A180" s="131"/>
      <c r="B180" s="131"/>
      <c r="C180" s="6" t="s">
        <v>36</v>
      </c>
      <c r="D180" s="24">
        <v>21</v>
      </c>
      <c r="E180" s="24">
        <v>27</v>
      </c>
      <c r="F180" s="7">
        <v>48</v>
      </c>
      <c r="H180" s="27">
        <f t="shared" si="24"/>
        <v>9.5969289827255275E-4</v>
      </c>
      <c r="I180" s="27">
        <f t="shared" si="25"/>
        <v>1.3568521031207597E-3</v>
      </c>
      <c r="J180" s="27">
        <f t="shared" si="26"/>
        <v>1.1488475622890787E-3</v>
      </c>
    </row>
    <row r="181" spans="1:10">
      <c r="A181" s="131"/>
      <c r="B181" s="131"/>
      <c r="C181" s="6" t="s">
        <v>38</v>
      </c>
      <c r="D181" s="24">
        <v>24</v>
      </c>
      <c r="E181" s="24">
        <v>48</v>
      </c>
      <c r="F181" s="7">
        <v>72</v>
      </c>
      <c r="H181" s="27">
        <f t="shared" si="24"/>
        <v>1.0967918837400603E-3</v>
      </c>
      <c r="I181" s="27">
        <f t="shared" si="25"/>
        <v>2.4121815166591285E-3</v>
      </c>
      <c r="J181" s="27">
        <f t="shared" si="26"/>
        <v>1.7232713434336181E-3</v>
      </c>
    </row>
    <row r="182" spans="1:10">
      <c r="A182" s="131"/>
      <c r="B182" s="131"/>
      <c r="C182" s="6" t="s">
        <v>39</v>
      </c>
      <c r="D182" s="24">
        <v>48</v>
      </c>
      <c r="E182" s="24">
        <v>97</v>
      </c>
      <c r="F182" s="7">
        <v>145</v>
      </c>
      <c r="H182" s="27">
        <f t="shared" si="24"/>
        <v>2.1935837674801205E-3</v>
      </c>
      <c r="I182" s="27">
        <f t="shared" si="25"/>
        <v>4.8746168149153227E-3</v>
      </c>
      <c r="J182" s="27">
        <f t="shared" si="26"/>
        <v>3.4704770110815923E-3</v>
      </c>
    </row>
    <row r="183" spans="1:10">
      <c r="A183" s="131"/>
      <c r="B183" s="131" t="s">
        <v>41</v>
      </c>
      <c r="C183" s="6" t="s">
        <v>42</v>
      </c>
      <c r="D183" s="24">
        <v>20</v>
      </c>
      <c r="E183" s="24">
        <v>78</v>
      </c>
      <c r="F183" s="7">
        <v>98</v>
      </c>
      <c r="H183" s="27">
        <f t="shared" si="24"/>
        <v>9.1399323645005028E-4</v>
      </c>
      <c r="I183" s="27">
        <f t="shared" si="25"/>
        <v>3.9197949645710843E-3</v>
      </c>
      <c r="J183" s="27">
        <f t="shared" si="26"/>
        <v>2.3455637730068692E-3</v>
      </c>
    </row>
    <row r="184" spans="1:10">
      <c r="A184" s="131"/>
      <c r="B184" s="131"/>
      <c r="C184" s="6" t="s">
        <v>43</v>
      </c>
      <c r="D184" s="24">
        <v>35</v>
      </c>
      <c r="E184" s="24">
        <v>28</v>
      </c>
      <c r="F184" s="7">
        <v>63</v>
      </c>
      <c r="H184" s="27">
        <f t="shared" si="24"/>
        <v>1.5994881637875879E-3</v>
      </c>
      <c r="I184" s="27">
        <f t="shared" si="25"/>
        <v>1.4071058847178251E-3</v>
      </c>
      <c r="J184" s="27">
        <f t="shared" si="26"/>
        <v>1.5078624255044158E-3</v>
      </c>
    </row>
    <row r="185" spans="1:10">
      <c r="A185" s="131"/>
      <c r="B185" s="18" t="s">
        <v>44</v>
      </c>
      <c r="C185" s="6" t="s">
        <v>46</v>
      </c>
      <c r="D185" s="24">
        <v>40</v>
      </c>
      <c r="E185" s="24">
        <v>28</v>
      </c>
      <c r="F185" s="7">
        <v>68</v>
      </c>
      <c r="H185" s="27">
        <f t="shared" si="24"/>
        <v>1.8279864729001006E-3</v>
      </c>
      <c r="I185" s="27">
        <f t="shared" si="25"/>
        <v>1.4071058847178251E-3</v>
      </c>
      <c r="J185" s="27">
        <f t="shared" si="26"/>
        <v>1.6275340465761949E-3</v>
      </c>
    </row>
    <row r="186" spans="1:10">
      <c r="A186" s="131"/>
      <c r="B186" s="14" t="s">
        <v>69</v>
      </c>
      <c r="C186" s="14"/>
      <c r="D186" s="15">
        <v>2432</v>
      </c>
      <c r="E186" s="15">
        <v>2888</v>
      </c>
      <c r="F186" s="15">
        <v>5320</v>
      </c>
      <c r="H186" s="27">
        <f t="shared" si="24"/>
        <v>0.11114157755232611</v>
      </c>
      <c r="I186" s="27">
        <f t="shared" si="25"/>
        <v>0.14513292125232424</v>
      </c>
      <c r="J186" s="27">
        <f t="shared" si="26"/>
        <v>0.12733060482037289</v>
      </c>
    </row>
    <row r="187" spans="1:10">
      <c r="A187" s="131" t="s">
        <v>70</v>
      </c>
      <c r="B187" s="131" t="s">
        <v>4</v>
      </c>
      <c r="C187" s="6" t="s">
        <v>15</v>
      </c>
      <c r="D187" s="24">
        <v>146</v>
      </c>
      <c r="E187" s="24">
        <v>66</v>
      </c>
      <c r="F187" s="7">
        <v>212</v>
      </c>
      <c r="H187" s="27">
        <f t="shared" si="24"/>
        <v>6.6721506260853667E-3</v>
      </c>
      <c r="I187" s="27">
        <f t="shared" si="25"/>
        <v>3.3167495854063019E-3</v>
      </c>
      <c r="J187" s="27">
        <f t="shared" si="26"/>
        <v>5.0740767334434313E-3</v>
      </c>
    </row>
    <row r="188" spans="1:10">
      <c r="A188" s="131"/>
      <c r="B188" s="131"/>
      <c r="C188" s="6" t="s">
        <v>16</v>
      </c>
      <c r="D188" s="24">
        <v>4</v>
      </c>
      <c r="E188" s="24">
        <v>14</v>
      </c>
      <c r="F188" s="7">
        <v>18</v>
      </c>
      <c r="H188" s="27">
        <f t="shared" si="24"/>
        <v>1.8279864729001005E-4</v>
      </c>
      <c r="I188" s="27">
        <f t="shared" si="25"/>
        <v>7.0355294235891256E-4</v>
      </c>
      <c r="J188" s="27">
        <f t="shared" si="26"/>
        <v>4.3081783585840452E-4</v>
      </c>
    </row>
    <row r="189" spans="1:10">
      <c r="A189" s="131"/>
      <c r="B189" s="131"/>
      <c r="C189" s="6" t="s">
        <v>20</v>
      </c>
      <c r="D189" s="24">
        <v>44</v>
      </c>
      <c r="E189" s="24">
        <v>4</v>
      </c>
      <c r="F189" s="7">
        <v>48</v>
      </c>
      <c r="H189" s="27">
        <f t="shared" si="24"/>
        <v>2.0107851201901106E-3</v>
      </c>
      <c r="I189" s="27">
        <f t="shared" si="25"/>
        <v>2.0101512638826072E-4</v>
      </c>
      <c r="J189" s="27">
        <f t="shared" si="26"/>
        <v>1.1488475622890787E-3</v>
      </c>
    </row>
    <row r="190" spans="1:10">
      <c r="A190" s="131"/>
      <c r="B190" s="131"/>
      <c r="C190" s="6" t="s">
        <v>21</v>
      </c>
      <c r="D190" s="24">
        <v>54</v>
      </c>
      <c r="E190" s="24">
        <v>5</v>
      </c>
      <c r="F190" s="7">
        <v>59</v>
      </c>
      <c r="H190" s="27">
        <f t="shared" si="24"/>
        <v>2.4677817384151355E-3</v>
      </c>
      <c r="I190" s="27">
        <f t="shared" si="25"/>
        <v>2.5126890798532589E-4</v>
      </c>
      <c r="J190" s="27">
        <f t="shared" si="26"/>
        <v>1.4121251286469926E-3</v>
      </c>
    </row>
    <row r="191" spans="1:10">
      <c r="A191" s="131"/>
      <c r="B191" s="18" t="s">
        <v>41</v>
      </c>
      <c r="C191" s="6" t="s">
        <v>43</v>
      </c>
      <c r="D191" s="24">
        <v>7</v>
      </c>
      <c r="E191" s="24">
        <v>3</v>
      </c>
      <c r="F191" s="7">
        <v>10</v>
      </c>
      <c r="H191" s="27">
        <f t="shared" si="24"/>
        <v>3.1989763275751758E-4</v>
      </c>
      <c r="I191" s="27">
        <f t="shared" si="25"/>
        <v>1.5076134479119553E-4</v>
      </c>
      <c r="J191" s="27">
        <f t="shared" si="26"/>
        <v>2.3934324214355807E-4</v>
      </c>
    </row>
    <row r="192" spans="1:10">
      <c r="A192" s="131"/>
      <c r="B192" s="14" t="s">
        <v>71</v>
      </c>
      <c r="C192" s="14"/>
      <c r="D192" s="15">
        <v>255</v>
      </c>
      <c r="E192" s="15">
        <v>92</v>
      </c>
      <c r="F192" s="15">
        <v>347</v>
      </c>
      <c r="H192" s="27">
        <f t="shared" si="24"/>
        <v>1.165341376473814E-2</v>
      </c>
      <c r="I192" s="27">
        <f t="shared" si="25"/>
        <v>4.6233479069299963E-3</v>
      </c>
      <c r="J192" s="27">
        <f t="shared" si="26"/>
        <v>8.3052105023814649E-3</v>
      </c>
    </row>
    <row r="193" spans="1:10">
      <c r="A193" s="131" t="s">
        <v>72</v>
      </c>
      <c r="B193" s="131" t="s">
        <v>4</v>
      </c>
      <c r="C193" s="6" t="s">
        <v>13</v>
      </c>
      <c r="D193" s="24">
        <v>12</v>
      </c>
      <c r="E193" s="24">
        <v>37</v>
      </c>
      <c r="F193" s="7">
        <v>49</v>
      </c>
      <c r="H193" s="27">
        <f t="shared" si="24"/>
        <v>5.4839594187003013E-4</v>
      </c>
      <c r="I193" s="27">
        <f t="shared" si="25"/>
        <v>1.8593899190914116E-3</v>
      </c>
      <c r="J193" s="27">
        <f t="shared" si="26"/>
        <v>1.1727818865034346E-3</v>
      </c>
    </row>
    <row r="194" spans="1:10">
      <c r="A194" s="131"/>
      <c r="B194" s="131"/>
      <c r="C194" s="6" t="s">
        <v>15</v>
      </c>
      <c r="D194" s="24">
        <v>13</v>
      </c>
      <c r="E194" s="24">
        <v>43</v>
      </c>
      <c r="F194" s="7">
        <v>56</v>
      </c>
      <c r="H194" s="27">
        <f t="shared" si="24"/>
        <v>5.940956036925327E-4</v>
      </c>
      <c r="I194" s="27">
        <f t="shared" si="25"/>
        <v>2.1609126086738028E-3</v>
      </c>
      <c r="J194" s="27">
        <f t="shared" si="26"/>
        <v>1.3403221560039252E-3</v>
      </c>
    </row>
    <row r="195" spans="1:10">
      <c r="A195" s="131"/>
      <c r="B195" s="131"/>
      <c r="C195" s="6" t="s">
        <v>16</v>
      </c>
      <c r="D195" s="24">
        <v>2</v>
      </c>
      <c r="E195" s="24">
        <v>19</v>
      </c>
      <c r="F195" s="7">
        <v>21</v>
      </c>
      <c r="H195" s="27">
        <f t="shared" si="24"/>
        <v>9.1399323645005026E-5</v>
      </c>
      <c r="I195" s="27">
        <f t="shared" si="25"/>
        <v>9.5482185034423839E-4</v>
      </c>
      <c r="J195" s="27">
        <f t="shared" si="26"/>
        <v>5.02620808501472E-4</v>
      </c>
    </row>
    <row r="196" spans="1:10">
      <c r="A196" s="131"/>
      <c r="B196" s="18" t="s">
        <v>31</v>
      </c>
      <c r="C196" s="6" t="s">
        <v>39</v>
      </c>
      <c r="D196" s="24">
        <v>8</v>
      </c>
      <c r="E196" s="24">
        <v>28</v>
      </c>
      <c r="F196" s="7">
        <v>36</v>
      </c>
      <c r="H196" s="27">
        <f t="shared" si="24"/>
        <v>3.655972945800201E-4</v>
      </c>
      <c r="I196" s="27">
        <f t="shared" si="25"/>
        <v>1.4071058847178251E-3</v>
      </c>
      <c r="J196" s="27">
        <f t="shared" si="26"/>
        <v>8.6163567171680905E-4</v>
      </c>
    </row>
    <row r="197" spans="1:10">
      <c r="A197" s="131"/>
      <c r="B197" s="14" t="s">
        <v>73</v>
      </c>
      <c r="C197" s="14"/>
      <c r="D197" s="15">
        <v>35</v>
      </c>
      <c r="E197" s="15">
        <v>127</v>
      </c>
      <c r="F197" s="15">
        <v>162</v>
      </c>
      <c r="H197" s="27">
        <f t="shared" si="24"/>
        <v>1.5994881637875879E-3</v>
      </c>
      <c r="I197" s="27">
        <f t="shared" si="25"/>
        <v>6.3822302628272773E-3</v>
      </c>
      <c r="J197" s="27">
        <f t="shared" si="26"/>
        <v>3.8773605227256408E-3</v>
      </c>
    </row>
    <row r="198" spans="1:10">
      <c r="A198" s="131" t="s">
        <v>74</v>
      </c>
      <c r="B198" s="18" t="s">
        <v>4</v>
      </c>
      <c r="C198" s="6" t="s">
        <v>15</v>
      </c>
      <c r="D198" s="24">
        <v>42</v>
      </c>
      <c r="E198" s="24">
        <v>10</v>
      </c>
      <c r="F198" s="7">
        <v>52</v>
      </c>
      <c r="H198" s="27">
        <f t="shared" si="24"/>
        <v>1.9193857965451055E-3</v>
      </c>
      <c r="I198" s="27">
        <f t="shared" si="25"/>
        <v>5.0253781597065178E-4</v>
      </c>
      <c r="J198" s="27">
        <f t="shared" si="26"/>
        <v>1.244584859146502E-3</v>
      </c>
    </row>
    <row r="199" spans="1:10">
      <c r="A199" s="131"/>
      <c r="B199" s="18" t="s">
        <v>24</v>
      </c>
      <c r="C199" s="6" t="s">
        <v>25</v>
      </c>
      <c r="D199" s="24">
        <v>1</v>
      </c>
      <c r="E199" s="24">
        <v>1</v>
      </c>
      <c r="F199" s="7">
        <v>2</v>
      </c>
      <c r="H199" s="27">
        <f t="shared" si="24"/>
        <v>4.5699661822502513E-5</v>
      </c>
      <c r="I199" s="27">
        <f t="shared" si="25"/>
        <v>5.0253781597065181E-5</v>
      </c>
      <c r="J199" s="27">
        <f t="shared" si="26"/>
        <v>4.7868648428711614E-5</v>
      </c>
    </row>
    <row r="200" spans="1:10">
      <c r="A200" s="131"/>
      <c r="B200" s="14" t="s">
        <v>75</v>
      </c>
      <c r="C200" s="14"/>
      <c r="D200" s="15">
        <v>43</v>
      </c>
      <c r="E200" s="15">
        <v>11</v>
      </c>
      <c r="F200" s="15">
        <v>54</v>
      </c>
      <c r="H200" s="27">
        <f t="shared" si="24"/>
        <v>1.9650854583676083E-3</v>
      </c>
      <c r="I200" s="27">
        <f t="shared" si="25"/>
        <v>5.5279159756771695E-4</v>
      </c>
      <c r="J200" s="27">
        <f t="shared" si="26"/>
        <v>1.2924535075752137E-3</v>
      </c>
    </row>
    <row r="201" spans="1:10">
      <c r="A201" s="131" t="s">
        <v>76</v>
      </c>
      <c r="B201" s="131" t="s">
        <v>4</v>
      </c>
      <c r="C201" s="6" t="s">
        <v>15</v>
      </c>
      <c r="D201" s="24">
        <v>150</v>
      </c>
      <c r="E201" s="24">
        <v>85</v>
      </c>
      <c r="F201" s="7">
        <v>235</v>
      </c>
      <c r="H201" s="27">
        <f t="shared" si="24"/>
        <v>6.854949273375377E-3</v>
      </c>
      <c r="I201" s="27">
        <f t="shared" si="25"/>
        <v>4.2715714357505399E-3</v>
      </c>
      <c r="J201" s="27">
        <f t="shared" si="26"/>
        <v>5.6245661903736146E-3</v>
      </c>
    </row>
    <row r="202" spans="1:10">
      <c r="A202" s="131"/>
      <c r="B202" s="131"/>
      <c r="C202" s="6" t="s">
        <v>16</v>
      </c>
      <c r="D202" s="24">
        <v>17</v>
      </c>
      <c r="E202" s="24">
        <v>1</v>
      </c>
      <c r="F202" s="7">
        <v>18</v>
      </c>
      <c r="H202" s="27">
        <f t="shared" si="24"/>
        <v>7.7689425098254278E-4</v>
      </c>
      <c r="I202" s="27">
        <f t="shared" si="25"/>
        <v>5.0253781597065181E-5</v>
      </c>
      <c r="J202" s="27">
        <f t="shared" si="26"/>
        <v>4.3081783585840452E-4</v>
      </c>
    </row>
    <row r="203" spans="1:10">
      <c r="A203" s="131"/>
      <c r="B203" s="131"/>
      <c r="C203" s="6" t="s">
        <v>22</v>
      </c>
      <c r="D203" s="24">
        <v>10</v>
      </c>
      <c r="E203" s="24">
        <v>2</v>
      </c>
      <c r="F203" s="7">
        <v>12</v>
      </c>
      <c r="H203" s="27">
        <f t="shared" si="24"/>
        <v>4.5699661822502514E-4</v>
      </c>
      <c r="I203" s="27">
        <f t="shared" si="25"/>
        <v>1.0050756319413036E-4</v>
      </c>
      <c r="J203" s="27">
        <f t="shared" si="26"/>
        <v>2.8721189057226968E-4</v>
      </c>
    </row>
    <row r="204" spans="1:10">
      <c r="A204" s="131"/>
      <c r="B204" s="14" t="s">
        <v>77</v>
      </c>
      <c r="C204" s="14"/>
      <c r="D204" s="15">
        <v>177</v>
      </c>
      <c r="E204" s="15">
        <v>88</v>
      </c>
      <c r="F204" s="15">
        <v>265</v>
      </c>
      <c r="H204" s="27">
        <f t="shared" si="24"/>
        <v>8.0888401425829454E-3</v>
      </c>
      <c r="I204" s="27">
        <f t="shared" si="25"/>
        <v>4.4223327805417356E-3</v>
      </c>
      <c r="J204" s="27">
        <f t="shared" si="26"/>
        <v>6.3425959168042891E-3</v>
      </c>
    </row>
    <row r="205" spans="1:10">
      <c r="A205" s="131" t="s">
        <v>78</v>
      </c>
      <c r="B205" s="131" t="s">
        <v>4</v>
      </c>
      <c r="C205" s="6" t="s">
        <v>6</v>
      </c>
      <c r="D205" s="24">
        <v>83</v>
      </c>
      <c r="E205" s="24">
        <v>21</v>
      </c>
      <c r="F205" s="7">
        <v>104</v>
      </c>
      <c r="H205" s="27">
        <f t="shared" si="24"/>
        <v>3.7930719312677086E-3</v>
      </c>
      <c r="I205" s="27">
        <f t="shared" si="25"/>
        <v>1.0553294135383687E-3</v>
      </c>
      <c r="J205" s="27">
        <f t="shared" si="26"/>
        <v>2.4891697182930039E-3</v>
      </c>
    </row>
    <row r="206" spans="1:10">
      <c r="A206" s="131"/>
      <c r="B206" s="131"/>
      <c r="C206" s="6" t="s">
        <v>7</v>
      </c>
      <c r="D206" s="24">
        <v>263</v>
      </c>
      <c r="E206" s="24">
        <v>47</v>
      </c>
      <c r="F206" s="7">
        <v>310</v>
      </c>
      <c r="H206" s="27">
        <f t="shared" si="24"/>
        <v>1.2019011059318161E-2</v>
      </c>
      <c r="I206" s="27">
        <f t="shared" si="25"/>
        <v>2.3619277350620635E-3</v>
      </c>
      <c r="J206" s="27">
        <f t="shared" si="26"/>
        <v>7.4196405064503E-3</v>
      </c>
    </row>
    <row r="207" spans="1:10">
      <c r="A207" s="131"/>
      <c r="B207" s="131"/>
      <c r="C207" s="6" t="s">
        <v>12</v>
      </c>
      <c r="D207" s="24">
        <v>10</v>
      </c>
      <c r="E207" s="24">
        <v>7</v>
      </c>
      <c r="F207" s="7">
        <v>17</v>
      </c>
      <c r="H207" s="27">
        <f t="shared" si="24"/>
        <v>4.5699661822502514E-4</v>
      </c>
      <c r="I207" s="27">
        <f t="shared" si="25"/>
        <v>3.5177647117945628E-4</v>
      </c>
      <c r="J207" s="27">
        <f t="shared" si="26"/>
        <v>4.0688351164404872E-4</v>
      </c>
    </row>
    <row r="208" spans="1:10">
      <c r="A208" s="131"/>
      <c r="B208" s="131"/>
      <c r="C208" s="6" t="s">
        <v>15</v>
      </c>
      <c r="D208" s="24">
        <v>521</v>
      </c>
      <c r="E208" s="24">
        <v>227</v>
      </c>
      <c r="F208" s="7">
        <v>748</v>
      </c>
      <c r="H208" s="27">
        <f t="shared" si="24"/>
        <v>2.3809523809523808E-2</v>
      </c>
      <c r="I208" s="27">
        <f t="shared" si="25"/>
        <v>1.1407608422533796E-2</v>
      </c>
      <c r="J208" s="27">
        <f t="shared" si="26"/>
        <v>1.7902874512338143E-2</v>
      </c>
    </row>
    <row r="209" spans="1:10">
      <c r="A209" s="131"/>
      <c r="B209" s="131"/>
      <c r="C209" s="6" t="s">
        <v>16</v>
      </c>
      <c r="D209" s="24">
        <v>100</v>
      </c>
      <c r="E209" s="24">
        <v>23</v>
      </c>
      <c r="F209" s="7">
        <v>123</v>
      </c>
      <c r="H209" s="27">
        <f t="shared" si="24"/>
        <v>4.5699661822502513E-3</v>
      </c>
      <c r="I209" s="27">
        <f t="shared" si="25"/>
        <v>1.1558369767324991E-3</v>
      </c>
      <c r="J209" s="27">
        <f t="shared" si="26"/>
        <v>2.9439218783657642E-3</v>
      </c>
    </row>
    <row r="210" spans="1:10">
      <c r="A210" s="131"/>
      <c r="B210" s="131"/>
      <c r="C210" s="6" t="s">
        <v>17</v>
      </c>
      <c r="D210" s="24">
        <v>5</v>
      </c>
      <c r="E210" s="24">
        <v>3</v>
      </c>
      <c r="F210" s="7">
        <v>8</v>
      </c>
      <c r="H210" s="27">
        <f t="shared" si="24"/>
        <v>2.2849830911251257E-4</v>
      </c>
      <c r="I210" s="27">
        <f t="shared" si="25"/>
        <v>1.5076134479119553E-4</v>
      </c>
      <c r="J210" s="27">
        <f t="shared" si="26"/>
        <v>1.9147459371484645E-4</v>
      </c>
    </row>
    <row r="211" spans="1:10">
      <c r="A211" s="131"/>
      <c r="B211" s="131"/>
      <c r="C211" s="6" t="s">
        <v>18</v>
      </c>
      <c r="D211" s="24">
        <v>10</v>
      </c>
      <c r="E211" s="24">
        <v>2</v>
      </c>
      <c r="F211" s="7">
        <v>12</v>
      </c>
      <c r="H211" s="27">
        <f t="shared" si="24"/>
        <v>4.5699661822502514E-4</v>
      </c>
      <c r="I211" s="27">
        <f t="shared" si="25"/>
        <v>1.0050756319413036E-4</v>
      </c>
      <c r="J211" s="27">
        <f t="shared" si="26"/>
        <v>2.8721189057226968E-4</v>
      </c>
    </row>
    <row r="212" spans="1:10">
      <c r="A212" s="131"/>
      <c r="B212" s="131"/>
      <c r="C212" s="6" t="s">
        <v>20</v>
      </c>
      <c r="D212" s="24">
        <v>46</v>
      </c>
      <c r="E212" s="24">
        <v>11</v>
      </c>
      <c r="F212" s="7">
        <v>57</v>
      </c>
      <c r="H212" s="27">
        <f t="shared" si="24"/>
        <v>2.1021844438351158E-3</v>
      </c>
      <c r="I212" s="27">
        <f t="shared" si="25"/>
        <v>5.5279159756771695E-4</v>
      </c>
      <c r="J212" s="27">
        <f t="shared" si="26"/>
        <v>1.364256480218281E-3</v>
      </c>
    </row>
    <row r="213" spans="1:10">
      <c r="A213" s="131"/>
      <c r="B213" s="131"/>
      <c r="C213" s="6" t="s">
        <v>21</v>
      </c>
      <c r="D213" s="24">
        <v>42</v>
      </c>
      <c r="E213" s="24">
        <v>20</v>
      </c>
      <c r="F213" s="7">
        <v>62</v>
      </c>
      <c r="H213" s="27">
        <f t="shared" si="24"/>
        <v>1.9193857965451055E-3</v>
      </c>
      <c r="I213" s="27">
        <f t="shared" si="25"/>
        <v>1.0050756319413036E-3</v>
      </c>
      <c r="J213" s="27">
        <f t="shared" si="26"/>
        <v>1.4839281012900601E-3</v>
      </c>
    </row>
    <row r="214" spans="1:10">
      <c r="A214" s="131"/>
      <c r="B214" s="131"/>
      <c r="C214" s="6" t="s">
        <v>22</v>
      </c>
      <c r="D214" s="24">
        <v>21</v>
      </c>
      <c r="E214" s="24">
        <v>3</v>
      </c>
      <c r="F214" s="7">
        <v>24</v>
      </c>
      <c r="H214" s="27">
        <f t="shared" si="24"/>
        <v>9.5969289827255275E-4</v>
      </c>
      <c r="I214" s="27">
        <f t="shared" si="25"/>
        <v>1.5076134479119553E-4</v>
      </c>
      <c r="J214" s="27">
        <f t="shared" si="26"/>
        <v>5.7442378114453936E-4</v>
      </c>
    </row>
    <row r="215" spans="1:10">
      <c r="A215" s="131"/>
      <c r="B215" s="18" t="s">
        <v>24</v>
      </c>
      <c r="C215" s="6" t="s">
        <v>25</v>
      </c>
      <c r="D215" s="24">
        <v>26</v>
      </c>
      <c r="E215" s="24">
        <v>31</v>
      </c>
      <c r="F215" s="7">
        <v>57</v>
      </c>
      <c r="H215" s="27">
        <f t="shared" si="24"/>
        <v>1.1881912073850654E-3</v>
      </c>
      <c r="I215" s="27">
        <f t="shared" si="25"/>
        <v>1.5578672295090206E-3</v>
      </c>
      <c r="J215" s="27">
        <f t="shared" si="26"/>
        <v>1.364256480218281E-3</v>
      </c>
    </row>
    <row r="216" spans="1:10">
      <c r="A216" s="131"/>
      <c r="B216" s="131" t="s">
        <v>31</v>
      </c>
      <c r="C216" s="6" t="s">
        <v>34</v>
      </c>
      <c r="D216" s="24">
        <v>14</v>
      </c>
      <c r="E216" s="24">
        <v>26</v>
      </c>
      <c r="F216" s="7">
        <v>40</v>
      </c>
      <c r="H216" s="27">
        <f t="shared" si="24"/>
        <v>6.3979526551503517E-4</v>
      </c>
      <c r="I216" s="27">
        <f t="shared" si="25"/>
        <v>1.3065983215236946E-3</v>
      </c>
      <c r="J216" s="27">
        <f t="shared" si="26"/>
        <v>9.5737296857423227E-4</v>
      </c>
    </row>
    <row r="217" spans="1:10">
      <c r="A217" s="131"/>
      <c r="B217" s="131"/>
      <c r="C217" s="6" t="s">
        <v>35</v>
      </c>
      <c r="D217" s="24">
        <v>111</v>
      </c>
      <c r="E217" s="24">
        <v>85</v>
      </c>
      <c r="F217" s="7">
        <v>196</v>
      </c>
      <c r="H217" s="27">
        <f t="shared" si="24"/>
        <v>5.0726624622977794E-3</v>
      </c>
      <c r="I217" s="27">
        <f t="shared" si="25"/>
        <v>4.2715714357505399E-3</v>
      </c>
      <c r="J217" s="27">
        <f t="shared" si="26"/>
        <v>4.6911275460137384E-3</v>
      </c>
    </row>
    <row r="218" spans="1:10">
      <c r="A218" s="131"/>
      <c r="B218" s="131"/>
      <c r="C218" s="6" t="s">
        <v>36</v>
      </c>
      <c r="D218" s="24">
        <v>13</v>
      </c>
      <c r="E218" s="24">
        <v>24</v>
      </c>
      <c r="F218" s="7">
        <v>37</v>
      </c>
      <c r="H218" s="27">
        <f t="shared" si="24"/>
        <v>5.940956036925327E-4</v>
      </c>
      <c r="I218" s="27">
        <f t="shared" si="25"/>
        <v>1.2060907583295642E-3</v>
      </c>
      <c r="J218" s="27">
        <f t="shared" si="26"/>
        <v>8.8556999593116491E-4</v>
      </c>
    </row>
    <row r="219" spans="1:10">
      <c r="A219" s="131"/>
      <c r="B219" s="131"/>
      <c r="C219" s="6" t="s">
        <v>37</v>
      </c>
      <c r="D219" s="24">
        <v>15</v>
      </c>
      <c r="E219" s="24">
        <v>16</v>
      </c>
      <c r="F219" s="7">
        <v>31</v>
      </c>
      <c r="H219" s="27">
        <f t="shared" si="24"/>
        <v>6.8549492733753774E-4</v>
      </c>
      <c r="I219" s="27">
        <f t="shared" si="25"/>
        <v>8.0406050555304289E-4</v>
      </c>
      <c r="J219" s="27">
        <f t="shared" si="26"/>
        <v>7.4196405064503007E-4</v>
      </c>
    </row>
    <row r="220" spans="1:10">
      <c r="A220" s="131"/>
      <c r="B220" s="131"/>
      <c r="C220" s="6" t="s">
        <v>39</v>
      </c>
      <c r="D220" s="24">
        <v>24</v>
      </c>
      <c r="E220" s="24">
        <v>73</v>
      </c>
      <c r="F220" s="7">
        <v>97</v>
      </c>
      <c r="H220" s="27">
        <f t="shared" si="24"/>
        <v>1.0967918837400603E-3</v>
      </c>
      <c r="I220" s="27">
        <f t="shared" si="25"/>
        <v>3.6685260565857583E-3</v>
      </c>
      <c r="J220" s="27">
        <f t="shared" si="26"/>
        <v>2.3216294487925135E-3</v>
      </c>
    </row>
    <row r="221" spans="1:10">
      <c r="A221" s="131"/>
      <c r="B221" s="131"/>
      <c r="C221" s="6" t="s">
        <v>40</v>
      </c>
      <c r="D221" s="24">
        <v>22</v>
      </c>
      <c r="E221" s="24">
        <v>28</v>
      </c>
      <c r="F221" s="7">
        <v>50</v>
      </c>
      <c r="H221" s="27">
        <f t="shared" si="24"/>
        <v>1.0053925600950553E-3</v>
      </c>
      <c r="I221" s="27">
        <f t="shared" si="25"/>
        <v>1.4071058847178251E-3</v>
      </c>
      <c r="J221" s="27">
        <f t="shared" si="26"/>
        <v>1.1967162107177905E-3</v>
      </c>
    </row>
    <row r="222" spans="1:10">
      <c r="A222" s="131"/>
      <c r="B222" s="18" t="s">
        <v>41</v>
      </c>
      <c r="C222" s="6" t="s">
        <v>42</v>
      </c>
      <c r="D222" s="24">
        <v>12</v>
      </c>
      <c r="E222" s="24">
        <v>2</v>
      </c>
      <c r="F222" s="7">
        <v>14</v>
      </c>
      <c r="H222" s="27">
        <f t="shared" si="24"/>
        <v>5.4839594187003013E-4</v>
      </c>
      <c r="I222" s="27">
        <f t="shared" si="25"/>
        <v>1.0050756319413036E-4</v>
      </c>
      <c r="J222" s="27">
        <f t="shared" si="26"/>
        <v>3.350805390009813E-4</v>
      </c>
    </row>
    <row r="223" spans="1:10">
      <c r="A223" s="131"/>
      <c r="B223" s="14" t="s">
        <v>79</v>
      </c>
      <c r="C223" s="14"/>
      <c r="D223" s="15">
        <v>1338</v>
      </c>
      <c r="E223" s="15">
        <v>649</v>
      </c>
      <c r="F223" s="15">
        <v>1987</v>
      </c>
      <c r="H223" s="27">
        <f t="shared" si="24"/>
        <v>6.1146147518508366E-2</v>
      </c>
      <c r="I223" s="27">
        <f t="shared" si="25"/>
        <v>3.2614704256495299E-2</v>
      </c>
      <c r="J223" s="27">
        <f t="shared" si="26"/>
        <v>4.755750221392499E-2</v>
      </c>
    </row>
    <row r="224" spans="1:10">
      <c r="A224" s="131" t="s">
        <v>80</v>
      </c>
      <c r="B224" s="18" t="s">
        <v>41</v>
      </c>
      <c r="C224" s="6" t="s">
        <v>42</v>
      </c>
      <c r="D224" s="24"/>
      <c r="E224" s="24">
        <v>20</v>
      </c>
      <c r="F224" s="7">
        <v>20</v>
      </c>
      <c r="H224" s="27">
        <f t="shared" si="24"/>
        <v>0</v>
      </c>
      <c r="I224" s="27">
        <f t="shared" si="25"/>
        <v>1.0050756319413036E-3</v>
      </c>
      <c r="J224" s="27">
        <f t="shared" si="26"/>
        <v>4.7868648428711614E-4</v>
      </c>
    </row>
    <row r="225" spans="1:10">
      <c r="A225" s="131"/>
      <c r="B225" s="14" t="s">
        <v>81</v>
      </c>
      <c r="C225" s="14"/>
      <c r="D225" s="15"/>
      <c r="E225" s="15">
        <v>20</v>
      </c>
      <c r="F225" s="15">
        <v>20</v>
      </c>
      <c r="H225" s="27">
        <f t="shared" si="24"/>
        <v>0</v>
      </c>
      <c r="I225" s="27">
        <f t="shared" si="25"/>
        <v>1.0050756319413036E-3</v>
      </c>
      <c r="J225" s="27">
        <f t="shared" si="26"/>
        <v>4.7868648428711614E-4</v>
      </c>
    </row>
    <row r="226" spans="1:10">
      <c r="A226" s="131" t="s">
        <v>82</v>
      </c>
      <c r="B226" s="131" t="s">
        <v>4</v>
      </c>
      <c r="C226" s="6" t="s">
        <v>12</v>
      </c>
      <c r="D226" s="24">
        <v>54</v>
      </c>
      <c r="E226" s="24">
        <v>24</v>
      </c>
      <c r="F226" s="7">
        <v>78</v>
      </c>
      <c r="H226" s="27">
        <f t="shared" si="24"/>
        <v>2.4677817384151355E-3</v>
      </c>
      <c r="I226" s="27">
        <f t="shared" si="25"/>
        <v>1.2060907583295642E-3</v>
      </c>
      <c r="J226" s="27">
        <f t="shared" si="26"/>
        <v>1.866877288719753E-3</v>
      </c>
    </row>
    <row r="227" spans="1:10">
      <c r="A227" s="131"/>
      <c r="B227" s="131"/>
      <c r="C227" s="6" t="s">
        <v>13</v>
      </c>
      <c r="D227" s="24">
        <v>10</v>
      </c>
      <c r="E227" s="24">
        <v>40</v>
      </c>
      <c r="F227" s="7">
        <v>50</v>
      </c>
      <c r="H227" s="27">
        <f t="shared" si="24"/>
        <v>4.5699661822502514E-4</v>
      </c>
      <c r="I227" s="27">
        <f t="shared" si="25"/>
        <v>2.0101512638826071E-3</v>
      </c>
      <c r="J227" s="27">
        <f t="shared" si="26"/>
        <v>1.1967162107177905E-3</v>
      </c>
    </row>
    <row r="228" spans="1:10">
      <c r="A228" s="131"/>
      <c r="B228" s="131"/>
      <c r="C228" s="6" t="s">
        <v>16</v>
      </c>
      <c r="D228" s="24">
        <v>2</v>
      </c>
      <c r="E228" s="24">
        <v>10</v>
      </c>
      <c r="F228" s="7">
        <v>12</v>
      </c>
      <c r="H228" s="27">
        <f t="shared" si="24"/>
        <v>9.1399323645005026E-5</v>
      </c>
      <c r="I228" s="27">
        <f t="shared" si="25"/>
        <v>5.0253781597065178E-4</v>
      </c>
      <c r="J228" s="27">
        <f t="shared" si="26"/>
        <v>2.8721189057226968E-4</v>
      </c>
    </row>
    <row r="229" spans="1:10">
      <c r="A229" s="131"/>
      <c r="B229" s="131"/>
      <c r="C229" s="6" t="s">
        <v>23</v>
      </c>
      <c r="D229" s="24"/>
      <c r="E229" s="24">
        <v>22</v>
      </c>
      <c r="F229" s="7">
        <v>22</v>
      </c>
      <c r="H229" s="27">
        <f t="shared" si="24"/>
        <v>0</v>
      </c>
      <c r="I229" s="27">
        <f t="shared" si="25"/>
        <v>1.1055831951354339E-3</v>
      </c>
      <c r="J229" s="27">
        <f t="shared" si="26"/>
        <v>5.2655513271582775E-4</v>
      </c>
    </row>
    <row r="230" spans="1:10">
      <c r="A230" s="131"/>
      <c r="B230" s="131" t="s">
        <v>31</v>
      </c>
      <c r="C230" s="6" t="s">
        <v>34</v>
      </c>
      <c r="D230" s="24">
        <v>5</v>
      </c>
      <c r="E230" s="24">
        <v>17</v>
      </c>
      <c r="F230" s="7">
        <v>22</v>
      </c>
      <c r="H230" s="27">
        <f t="shared" si="24"/>
        <v>2.2849830911251257E-4</v>
      </c>
      <c r="I230" s="27">
        <f t="shared" si="25"/>
        <v>8.5431428715010806E-4</v>
      </c>
      <c r="J230" s="27">
        <f t="shared" si="26"/>
        <v>5.2655513271582775E-4</v>
      </c>
    </row>
    <row r="231" spans="1:10">
      <c r="A231" s="131"/>
      <c r="B231" s="131"/>
      <c r="C231" s="6" t="s">
        <v>38</v>
      </c>
      <c r="D231" s="24">
        <v>21</v>
      </c>
      <c r="E231" s="24"/>
      <c r="F231" s="7">
        <v>21</v>
      </c>
      <c r="H231" s="27">
        <f t="shared" si="24"/>
        <v>9.5969289827255275E-4</v>
      </c>
      <c r="I231" s="27">
        <f t="shared" si="25"/>
        <v>0</v>
      </c>
      <c r="J231" s="27">
        <f t="shared" si="26"/>
        <v>5.02620808501472E-4</v>
      </c>
    </row>
    <row r="232" spans="1:10">
      <c r="A232" s="131"/>
      <c r="B232" s="131"/>
      <c r="C232" s="6" t="s">
        <v>39</v>
      </c>
      <c r="D232" s="24">
        <v>2</v>
      </c>
      <c r="E232" s="24">
        <v>7</v>
      </c>
      <c r="F232" s="7">
        <v>9</v>
      </c>
      <c r="H232" s="27">
        <f t="shared" si="24"/>
        <v>9.1399323645005026E-5</v>
      </c>
      <c r="I232" s="27">
        <f t="shared" si="25"/>
        <v>3.5177647117945628E-4</v>
      </c>
      <c r="J232" s="27">
        <f t="shared" si="26"/>
        <v>2.1540891792920226E-4</v>
      </c>
    </row>
    <row r="233" spans="1:10">
      <c r="A233" s="131"/>
      <c r="B233" s="18" t="s">
        <v>41</v>
      </c>
      <c r="C233" s="6" t="s">
        <v>43</v>
      </c>
      <c r="D233" s="24">
        <v>2</v>
      </c>
      <c r="E233" s="24">
        <v>8</v>
      </c>
      <c r="F233" s="7">
        <v>10</v>
      </c>
      <c r="H233" s="27">
        <f t="shared" si="24"/>
        <v>9.1399323645005026E-5</v>
      </c>
      <c r="I233" s="27">
        <f t="shared" si="25"/>
        <v>4.0203025277652145E-4</v>
      </c>
      <c r="J233" s="27">
        <f t="shared" si="26"/>
        <v>2.3934324214355807E-4</v>
      </c>
    </row>
    <row r="234" spans="1:10">
      <c r="A234" s="131"/>
      <c r="B234" s="18" t="s">
        <v>44</v>
      </c>
      <c r="C234" s="6" t="s">
        <v>45</v>
      </c>
      <c r="D234" s="24">
        <v>11</v>
      </c>
      <c r="E234" s="24">
        <v>17</v>
      </c>
      <c r="F234" s="7">
        <v>28</v>
      </c>
      <c r="H234" s="27">
        <f t="shared" si="24"/>
        <v>5.0269628004752766E-4</v>
      </c>
      <c r="I234" s="27">
        <f t="shared" si="25"/>
        <v>8.5431428715010806E-4</v>
      </c>
      <c r="J234" s="27">
        <f t="shared" si="26"/>
        <v>6.7016107800196259E-4</v>
      </c>
    </row>
    <row r="235" spans="1:10">
      <c r="A235" s="131"/>
      <c r="B235" s="14" t="s">
        <v>83</v>
      </c>
      <c r="C235" s="14"/>
      <c r="D235" s="15">
        <v>107</v>
      </c>
      <c r="E235" s="15">
        <v>145</v>
      </c>
      <c r="F235" s="15">
        <v>252</v>
      </c>
      <c r="H235" s="27">
        <f t="shared" si="24"/>
        <v>4.8898638150077691E-3</v>
      </c>
      <c r="I235" s="27">
        <f t="shared" si="25"/>
        <v>7.2867983315744508E-3</v>
      </c>
      <c r="J235" s="27">
        <f t="shared" si="26"/>
        <v>6.0314497020176631E-3</v>
      </c>
    </row>
    <row r="236" spans="1:10">
      <c r="A236" s="131" t="s">
        <v>84</v>
      </c>
      <c r="B236" s="131" t="s">
        <v>4</v>
      </c>
      <c r="C236" s="6" t="s">
        <v>15</v>
      </c>
      <c r="D236" s="24">
        <v>63</v>
      </c>
      <c r="E236" s="24">
        <v>17</v>
      </c>
      <c r="F236" s="7">
        <v>80</v>
      </c>
      <c r="H236" s="27">
        <f t="shared" si="24"/>
        <v>2.8790786948176585E-3</v>
      </c>
      <c r="I236" s="27">
        <f t="shared" si="25"/>
        <v>8.5431428715010806E-4</v>
      </c>
      <c r="J236" s="27">
        <f t="shared" si="26"/>
        <v>1.9147459371484645E-3</v>
      </c>
    </row>
    <row r="237" spans="1:10">
      <c r="A237" s="131"/>
      <c r="B237" s="131"/>
      <c r="C237" s="6" t="s">
        <v>16</v>
      </c>
      <c r="D237" s="24">
        <v>14</v>
      </c>
      <c r="E237" s="24">
        <v>4</v>
      </c>
      <c r="F237" s="7">
        <v>18</v>
      </c>
      <c r="H237" s="27">
        <f t="shared" si="24"/>
        <v>6.3979526551503517E-4</v>
      </c>
      <c r="I237" s="27">
        <f t="shared" si="25"/>
        <v>2.0101512638826072E-4</v>
      </c>
      <c r="J237" s="27">
        <f t="shared" si="26"/>
        <v>4.3081783585840452E-4</v>
      </c>
    </row>
    <row r="238" spans="1:10">
      <c r="A238" s="131"/>
      <c r="B238" s="18" t="s">
        <v>31</v>
      </c>
      <c r="C238" s="6" t="s">
        <v>38</v>
      </c>
      <c r="D238" s="24">
        <v>14</v>
      </c>
      <c r="E238" s="24">
        <v>30</v>
      </c>
      <c r="F238" s="7">
        <v>44</v>
      </c>
      <c r="H238" s="27">
        <f t="shared" si="24"/>
        <v>6.3979526551503517E-4</v>
      </c>
      <c r="I238" s="27">
        <f t="shared" si="25"/>
        <v>1.5076134479119555E-3</v>
      </c>
      <c r="J238" s="27">
        <f t="shared" si="26"/>
        <v>1.0531102654316555E-3</v>
      </c>
    </row>
    <row r="239" spans="1:10">
      <c r="A239" s="131"/>
      <c r="B239" s="18" t="s">
        <v>41</v>
      </c>
      <c r="C239" s="6" t="s">
        <v>42</v>
      </c>
      <c r="D239" s="24">
        <v>6</v>
      </c>
      <c r="E239" s="24">
        <v>12</v>
      </c>
      <c r="F239" s="7">
        <v>18</v>
      </c>
      <c r="H239" s="27">
        <f t="shared" si="24"/>
        <v>2.7419797093501506E-4</v>
      </c>
      <c r="I239" s="27">
        <f t="shared" si="25"/>
        <v>6.0304537916478212E-4</v>
      </c>
      <c r="J239" s="27">
        <f t="shared" si="26"/>
        <v>4.3081783585840452E-4</v>
      </c>
    </row>
    <row r="240" spans="1:10">
      <c r="A240" s="131"/>
      <c r="B240" s="18" t="s">
        <v>44</v>
      </c>
      <c r="C240" s="6" t="s">
        <v>45</v>
      </c>
      <c r="D240" s="24">
        <v>20</v>
      </c>
      <c r="E240" s="24"/>
      <c r="F240" s="7">
        <v>20</v>
      </c>
      <c r="H240" s="27">
        <f t="shared" si="24"/>
        <v>9.1399323645005028E-4</v>
      </c>
      <c r="I240" s="27">
        <f t="shared" si="25"/>
        <v>0</v>
      </c>
      <c r="J240" s="27">
        <f t="shared" si="26"/>
        <v>4.7868648428711614E-4</v>
      </c>
    </row>
    <row r="241" spans="1:10">
      <c r="A241" s="131"/>
      <c r="B241" s="14" t="s">
        <v>85</v>
      </c>
      <c r="C241" s="14"/>
      <c r="D241" s="15">
        <v>117</v>
      </c>
      <c r="E241" s="15">
        <v>63</v>
      </c>
      <c r="F241" s="15">
        <v>180</v>
      </c>
      <c r="H241" s="27">
        <f t="shared" si="24"/>
        <v>5.3468604332327944E-3</v>
      </c>
      <c r="I241" s="27">
        <f t="shared" si="25"/>
        <v>3.1659882406151062E-3</v>
      </c>
      <c r="J241" s="27">
        <f t="shared" si="26"/>
        <v>4.3081783585840455E-3</v>
      </c>
    </row>
    <row r="242" spans="1:10">
      <c r="A242" s="131" t="s">
        <v>86</v>
      </c>
      <c r="B242" s="131" t="s">
        <v>4</v>
      </c>
      <c r="C242" s="6" t="s">
        <v>12</v>
      </c>
      <c r="D242" s="24">
        <v>18</v>
      </c>
      <c r="E242" s="24">
        <v>5</v>
      </c>
      <c r="F242" s="7">
        <v>23</v>
      </c>
      <c r="H242" s="27">
        <f t="shared" ref="H242:H305" si="27">D242/$D$43</f>
        <v>8.2259391280504524E-4</v>
      </c>
      <c r="I242" s="27">
        <f t="shared" ref="I242:I305" si="28">E242/$E$43</f>
        <v>2.5126890798532589E-4</v>
      </c>
      <c r="J242" s="27">
        <f t="shared" ref="J242:J305" si="29">F242/$F$43</f>
        <v>5.5048945693018361E-4</v>
      </c>
    </row>
    <row r="243" spans="1:10">
      <c r="A243" s="131"/>
      <c r="B243" s="131"/>
      <c r="C243" s="6" t="s">
        <v>13</v>
      </c>
      <c r="D243" s="24">
        <v>3</v>
      </c>
      <c r="E243" s="24">
        <v>10</v>
      </c>
      <c r="F243" s="7">
        <v>13</v>
      </c>
      <c r="H243" s="27">
        <f t="shared" si="27"/>
        <v>1.3709898546750753E-4</v>
      </c>
      <c r="I243" s="27">
        <f t="shared" si="28"/>
        <v>5.0253781597065178E-4</v>
      </c>
      <c r="J243" s="27">
        <f t="shared" si="29"/>
        <v>3.1114621478662549E-4</v>
      </c>
    </row>
    <row r="244" spans="1:10">
      <c r="A244" s="131"/>
      <c r="B244" s="131"/>
      <c r="C244" s="6" t="s">
        <v>15</v>
      </c>
      <c r="D244" s="24">
        <v>227</v>
      </c>
      <c r="E244" s="24">
        <v>62</v>
      </c>
      <c r="F244" s="7">
        <v>289</v>
      </c>
      <c r="H244" s="27">
        <f t="shared" si="27"/>
        <v>1.0373823233708071E-2</v>
      </c>
      <c r="I244" s="27">
        <f t="shared" si="28"/>
        <v>3.1157344590180412E-3</v>
      </c>
      <c r="J244" s="27">
        <f t="shared" si="29"/>
        <v>6.917019697948828E-3</v>
      </c>
    </row>
    <row r="245" spans="1:10">
      <c r="A245" s="131"/>
      <c r="B245" s="131"/>
      <c r="C245" s="6" t="s">
        <v>16</v>
      </c>
      <c r="D245" s="24">
        <v>26</v>
      </c>
      <c r="E245" s="24">
        <v>9</v>
      </c>
      <c r="F245" s="7">
        <v>35</v>
      </c>
      <c r="H245" s="27">
        <f t="shared" si="27"/>
        <v>1.1881912073850654E-3</v>
      </c>
      <c r="I245" s="27">
        <f t="shared" si="28"/>
        <v>4.5228403437358661E-4</v>
      </c>
      <c r="J245" s="27">
        <f t="shared" si="29"/>
        <v>8.3770134750245329E-4</v>
      </c>
    </row>
    <row r="246" spans="1:10">
      <c r="A246" s="131"/>
      <c r="B246" s="18" t="s">
        <v>24</v>
      </c>
      <c r="C246" s="6" t="s">
        <v>25</v>
      </c>
      <c r="D246" s="24">
        <v>21</v>
      </c>
      <c r="E246" s="24">
        <v>14</v>
      </c>
      <c r="F246" s="7">
        <v>35</v>
      </c>
      <c r="H246" s="27">
        <f t="shared" si="27"/>
        <v>9.5969289827255275E-4</v>
      </c>
      <c r="I246" s="27">
        <f t="shared" si="28"/>
        <v>7.0355294235891256E-4</v>
      </c>
      <c r="J246" s="27">
        <f t="shared" si="29"/>
        <v>8.3770134750245329E-4</v>
      </c>
    </row>
    <row r="247" spans="1:10">
      <c r="A247" s="131"/>
      <c r="B247" s="131" t="s">
        <v>31</v>
      </c>
      <c r="C247" s="6" t="s">
        <v>36</v>
      </c>
      <c r="D247" s="24">
        <v>8</v>
      </c>
      <c r="E247" s="24">
        <v>10</v>
      </c>
      <c r="F247" s="7">
        <v>18</v>
      </c>
      <c r="H247" s="27">
        <f t="shared" si="27"/>
        <v>3.655972945800201E-4</v>
      </c>
      <c r="I247" s="27">
        <f t="shared" si="28"/>
        <v>5.0253781597065178E-4</v>
      </c>
      <c r="J247" s="27">
        <f t="shared" si="29"/>
        <v>4.3081783585840452E-4</v>
      </c>
    </row>
    <row r="248" spans="1:10">
      <c r="A248" s="131"/>
      <c r="B248" s="131"/>
      <c r="C248" s="6" t="s">
        <v>39</v>
      </c>
      <c r="D248" s="24">
        <v>36</v>
      </c>
      <c r="E248" s="24">
        <v>84</v>
      </c>
      <c r="F248" s="7">
        <v>120</v>
      </c>
      <c r="H248" s="27">
        <f t="shared" si="27"/>
        <v>1.6451878256100905E-3</v>
      </c>
      <c r="I248" s="27">
        <f t="shared" si="28"/>
        <v>4.2213176541534749E-3</v>
      </c>
      <c r="J248" s="27">
        <f t="shared" si="29"/>
        <v>2.8721189057226968E-3</v>
      </c>
    </row>
    <row r="249" spans="1:10">
      <c r="A249" s="131"/>
      <c r="B249" s="131" t="s">
        <v>41</v>
      </c>
      <c r="C249" s="6" t="s">
        <v>42</v>
      </c>
      <c r="D249" s="24">
        <v>34</v>
      </c>
      <c r="E249" s="24">
        <v>48</v>
      </c>
      <c r="F249" s="7">
        <v>82</v>
      </c>
      <c r="H249" s="27">
        <f t="shared" si="27"/>
        <v>1.5537885019650856E-3</v>
      </c>
      <c r="I249" s="27">
        <f t="shared" si="28"/>
        <v>2.4121815166591285E-3</v>
      </c>
      <c r="J249" s="27">
        <f t="shared" si="29"/>
        <v>1.9626145855771763E-3</v>
      </c>
    </row>
    <row r="250" spans="1:10">
      <c r="A250" s="131"/>
      <c r="B250" s="131"/>
      <c r="C250" s="6" t="s">
        <v>43</v>
      </c>
      <c r="D250" s="24">
        <v>12</v>
      </c>
      <c r="E250" s="24">
        <v>16</v>
      </c>
      <c r="F250" s="7">
        <v>28</v>
      </c>
      <c r="H250" s="27">
        <f t="shared" si="27"/>
        <v>5.4839594187003013E-4</v>
      </c>
      <c r="I250" s="27">
        <f t="shared" si="28"/>
        <v>8.0406050555304289E-4</v>
      </c>
      <c r="J250" s="27">
        <f t="shared" si="29"/>
        <v>6.7016107800196259E-4</v>
      </c>
    </row>
    <row r="251" spans="1:10">
      <c r="A251" s="131"/>
      <c r="B251" s="14" t="s">
        <v>87</v>
      </c>
      <c r="C251" s="14"/>
      <c r="D251" s="15">
        <v>385</v>
      </c>
      <c r="E251" s="15">
        <v>258</v>
      </c>
      <c r="F251" s="15">
        <v>643</v>
      </c>
      <c r="H251" s="27">
        <f t="shared" si="27"/>
        <v>1.7594369801663467E-2</v>
      </c>
      <c r="I251" s="27">
        <f t="shared" si="28"/>
        <v>1.2965475652042816E-2</v>
      </c>
      <c r="J251" s="27">
        <f t="shared" si="29"/>
        <v>1.5389770469830784E-2</v>
      </c>
    </row>
    <row r="252" spans="1:10">
      <c r="A252" s="131" t="s">
        <v>88</v>
      </c>
      <c r="B252" s="131" t="s">
        <v>4</v>
      </c>
      <c r="C252" s="6" t="s">
        <v>12</v>
      </c>
      <c r="D252" s="24">
        <v>29</v>
      </c>
      <c r="E252" s="24">
        <v>15</v>
      </c>
      <c r="F252" s="7">
        <v>44</v>
      </c>
      <c r="H252" s="27">
        <f t="shared" si="27"/>
        <v>1.3252901928525729E-3</v>
      </c>
      <c r="I252" s="27">
        <f t="shared" si="28"/>
        <v>7.5380672395597773E-4</v>
      </c>
      <c r="J252" s="27">
        <f t="shared" si="29"/>
        <v>1.0531102654316555E-3</v>
      </c>
    </row>
    <row r="253" spans="1:10">
      <c r="A253" s="131"/>
      <c r="B253" s="131"/>
      <c r="C253" s="6" t="s">
        <v>13</v>
      </c>
      <c r="D253" s="24">
        <v>2</v>
      </c>
      <c r="E253" s="24"/>
      <c r="F253" s="7">
        <v>2</v>
      </c>
      <c r="H253" s="27">
        <f t="shared" si="27"/>
        <v>9.1399323645005026E-5</v>
      </c>
      <c r="I253" s="27">
        <f t="shared" si="28"/>
        <v>0</v>
      </c>
      <c r="J253" s="27">
        <f t="shared" si="29"/>
        <v>4.7868648428711614E-5</v>
      </c>
    </row>
    <row r="254" spans="1:10">
      <c r="A254" s="131"/>
      <c r="B254" s="131"/>
      <c r="C254" s="6" t="s">
        <v>15</v>
      </c>
      <c r="D254" s="24">
        <v>286</v>
      </c>
      <c r="E254" s="24">
        <v>32</v>
      </c>
      <c r="F254" s="7">
        <v>318</v>
      </c>
      <c r="H254" s="27">
        <f t="shared" si="27"/>
        <v>1.3070103281235718E-2</v>
      </c>
      <c r="I254" s="27">
        <f t="shared" si="28"/>
        <v>1.6081210111060858E-3</v>
      </c>
      <c r="J254" s="27">
        <f t="shared" si="29"/>
        <v>7.6111151001651469E-3</v>
      </c>
    </row>
    <row r="255" spans="1:10">
      <c r="A255" s="131"/>
      <c r="B255" s="131"/>
      <c r="C255" s="6" t="s">
        <v>16</v>
      </c>
      <c r="D255" s="24">
        <v>31</v>
      </c>
      <c r="E255" s="24">
        <v>16</v>
      </c>
      <c r="F255" s="7">
        <v>47</v>
      </c>
      <c r="H255" s="27">
        <f t="shared" si="27"/>
        <v>1.4166895164975778E-3</v>
      </c>
      <c r="I255" s="27">
        <f t="shared" si="28"/>
        <v>8.0406050555304289E-4</v>
      </c>
      <c r="J255" s="27">
        <f t="shared" si="29"/>
        <v>1.1249132380747229E-3</v>
      </c>
    </row>
    <row r="256" spans="1:10">
      <c r="A256" s="131"/>
      <c r="B256" s="131"/>
      <c r="C256" s="6" t="s">
        <v>18</v>
      </c>
      <c r="D256" s="24">
        <v>4</v>
      </c>
      <c r="E256" s="24">
        <v>7</v>
      </c>
      <c r="F256" s="7">
        <v>11</v>
      </c>
      <c r="H256" s="27">
        <f t="shared" si="27"/>
        <v>1.8279864729001005E-4</v>
      </c>
      <c r="I256" s="27">
        <f t="shared" si="28"/>
        <v>3.5177647117945628E-4</v>
      </c>
      <c r="J256" s="27">
        <f t="shared" si="29"/>
        <v>2.6327756635791388E-4</v>
      </c>
    </row>
    <row r="257" spans="1:10">
      <c r="A257" s="131"/>
      <c r="B257" s="131"/>
      <c r="C257" s="6" t="s">
        <v>19</v>
      </c>
      <c r="D257" s="24">
        <v>7</v>
      </c>
      <c r="E257" s="24">
        <v>20</v>
      </c>
      <c r="F257" s="7">
        <v>27</v>
      </c>
      <c r="H257" s="27">
        <f t="shared" si="27"/>
        <v>3.1989763275751758E-4</v>
      </c>
      <c r="I257" s="27">
        <f t="shared" si="28"/>
        <v>1.0050756319413036E-3</v>
      </c>
      <c r="J257" s="27">
        <f t="shared" si="29"/>
        <v>6.4622675378760684E-4</v>
      </c>
    </row>
    <row r="258" spans="1:10">
      <c r="A258" s="131"/>
      <c r="B258" s="131"/>
      <c r="C258" s="6" t="s">
        <v>20</v>
      </c>
      <c r="D258" s="24">
        <v>52</v>
      </c>
      <c r="E258" s="24">
        <v>12</v>
      </c>
      <c r="F258" s="7">
        <v>64</v>
      </c>
      <c r="H258" s="27">
        <f t="shared" si="27"/>
        <v>2.3763824147701308E-3</v>
      </c>
      <c r="I258" s="27">
        <f t="shared" si="28"/>
        <v>6.0304537916478212E-4</v>
      </c>
      <c r="J258" s="27">
        <f t="shared" si="29"/>
        <v>1.5317967497187716E-3</v>
      </c>
    </row>
    <row r="259" spans="1:10">
      <c r="A259" s="131"/>
      <c r="B259" s="131"/>
      <c r="C259" s="6" t="s">
        <v>21</v>
      </c>
      <c r="D259" s="24">
        <v>20</v>
      </c>
      <c r="E259" s="24">
        <v>8</v>
      </c>
      <c r="F259" s="7">
        <v>28</v>
      </c>
      <c r="H259" s="27">
        <f t="shared" si="27"/>
        <v>9.1399323645005028E-4</v>
      </c>
      <c r="I259" s="27">
        <f t="shared" si="28"/>
        <v>4.0203025277652145E-4</v>
      </c>
      <c r="J259" s="27">
        <f t="shared" si="29"/>
        <v>6.7016107800196259E-4</v>
      </c>
    </row>
    <row r="260" spans="1:10">
      <c r="A260" s="131"/>
      <c r="B260" s="18" t="s">
        <v>24</v>
      </c>
      <c r="C260" s="6" t="s">
        <v>25</v>
      </c>
      <c r="D260" s="24"/>
      <c r="E260" s="24">
        <v>1</v>
      </c>
      <c r="F260" s="7">
        <v>1</v>
      </c>
      <c r="H260" s="27">
        <f t="shared" si="27"/>
        <v>0</v>
      </c>
      <c r="I260" s="27">
        <f t="shared" si="28"/>
        <v>5.0253781597065181E-5</v>
      </c>
      <c r="J260" s="27">
        <f t="shared" si="29"/>
        <v>2.3934324214355807E-5</v>
      </c>
    </row>
    <row r="261" spans="1:10">
      <c r="A261" s="131"/>
      <c r="B261" s="14" t="s">
        <v>89</v>
      </c>
      <c r="C261" s="14"/>
      <c r="D261" s="15">
        <v>431</v>
      </c>
      <c r="E261" s="15">
        <v>111</v>
      </c>
      <c r="F261" s="15">
        <v>542</v>
      </c>
      <c r="H261" s="27">
        <f t="shared" si="27"/>
        <v>1.9696554245498585E-2</v>
      </c>
      <c r="I261" s="27">
        <f t="shared" si="28"/>
        <v>5.5781697572742346E-3</v>
      </c>
      <c r="J261" s="27">
        <f t="shared" si="29"/>
        <v>1.2972403724180848E-2</v>
      </c>
    </row>
    <row r="262" spans="1:10">
      <c r="A262" s="131" t="s">
        <v>90</v>
      </c>
      <c r="B262" s="131" t="s">
        <v>4</v>
      </c>
      <c r="C262" s="6" t="s">
        <v>8</v>
      </c>
      <c r="D262" s="24">
        <v>30</v>
      </c>
      <c r="E262" s="24">
        <v>402</v>
      </c>
      <c r="F262" s="7">
        <v>432</v>
      </c>
      <c r="H262" s="27">
        <f t="shared" si="27"/>
        <v>1.3709898546750755E-3</v>
      </c>
      <c r="I262" s="27">
        <f t="shared" si="28"/>
        <v>2.0202020202020204E-2</v>
      </c>
      <c r="J262" s="27">
        <f t="shared" si="29"/>
        <v>1.0339628060601709E-2</v>
      </c>
    </row>
    <row r="263" spans="1:10">
      <c r="A263" s="131"/>
      <c r="B263" s="131"/>
      <c r="C263" s="6" t="s">
        <v>9</v>
      </c>
      <c r="D263" s="24">
        <v>20</v>
      </c>
      <c r="E263" s="24">
        <v>94</v>
      </c>
      <c r="F263" s="7">
        <v>114</v>
      </c>
      <c r="H263" s="27">
        <f t="shared" si="27"/>
        <v>9.1399323645005028E-4</v>
      </c>
      <c r="I263" s="27">
        <f t="shared" si="28"/>
        <v>4.723855470124127E-3</v>
      </c>
      <c r="J263" s="27">
        <f t="shared" si="29"/>
        <v>2.7285129604365621E-3</v>
      </c>
    </row>
    <row r="264" spans="1:10">
      <c r="A264" s="131"/>
      <c r="B264" s="131"/>
      <c r="C264" s="6" t="s">
        <v>10</v>
      </c>
      <c r="D264" s="24">
        <v>24</v>
      </c>
      <c r="E264" s="24">
        <v>168</v>
      </c>
      <c r="F264" s="7">
        <v>192</v>
      </c>
      <c r="H264" s="27">
        <f t="shared" si="27"/>
        <v>1.0967918837400603E-3</v>
      </c>
      <c r="I264" s="27">
        <f t="shared" si="28"/>
        <v>8.4426353083069498E-3</v>
      </c>
      <c r="J264" s="27">
        <f t="shared" si="29"/>
        <v>4.5953902491563149E-3</v>
      </c>
    </row>
    <row r="265" spans="1:10">
      <c r="A265" s="131"/>
      <c r="B265" s="131"/>
      <c r="C265" s="6" t="s">
        <v>11</v>
      </c>
      <c r="D265" s="24">
        <v>18</v>
      </c>
      <c r="E265" s="24">
        <v>17</v>
      </c>
      <c r="F265" s="7">
        <v>35</v>
      </c>
      <c r="H265" s="27">
        <f t="shared" si="27"/>
        <v>8.2259391280504524E-4</v>
      </c>
      <c r="I265" s="27">
        <f t="shared" si="28"/>
        <v>8.5431428715010806E-4</v>
      </c>
      <c r="J265" s="27">
        <f t="shared" si="29"/>
        <v>8.3770134750245329E-4</v>
      </c>
    </row>
    <row r="266" spans="1:10">
      <c r="A266" s="131"/>
      <c r="B266" s="131"/>
      <c r="C266" s="6" t="s">
        <v>12</v>
      </c>
      <c r="D266" s="24">
        <v>9</v>
      </c>
      <c r="E266" s="24">
        <v>8</v>
      </c>
      <c r="F266" s="7">
        <v>17</v>
      </c>
      <c r="H266" s="27">
        <f t="shared" si="27"/>
        <v>4.1129695640252262E-4</v>
      </c>
      <c r="I266" s="27">
        <f t="shared" si="28"/>
        <v>4.0203025277652145E-4</v>
      </c>
      <c r="J266" s="27">
        <f t="shared" si="29"/>
        <v>4.0688351164404872E-4</v>
      </c>
    </row>
    <row r="267" spans="1:10">
      <c r="A267" s="131"/>
      <c r="B267" s="131"/>
      <c r="C267" s="6" t="s">
        <v>13</v>
      </c>
      <c r="D267" s="24">
        <v>25</v>
      </c>
      <c r="E267" s="24">
        <v>15</v>
      </c>
      <c r="F267" s="7">
        <v>40</v>
      </c>
      <c r="H267" s="27">
        <f t="shared" si="27"/>
        <v>1.1424915455625628E-3</v>
      </c>
      <c r="I267" s="27">
        <f t="shared" si="28"/>
        <v>7.5380672395597773E-4</v>
      </c>
      <c r="J267" s="27">
        <f t="shared" si="29"/>
        <v>9.5737296857423227E-4</v>
      </c>
    </row>
    <row r="268" spans="1:10">
      <c r="A268" s="131"/>
      <c r="B268" s="131"/>
      <c r="C268" s="6" t="s">
        <v>15</v>
      </c>
      <c r="D268" s="24">
        <v>121</v>
      </c>
      <c r="E268" s="24">
        <v>112</v>
      </c>
      <c r="F268" s="7">
        <v>233</v>
      </c>
      <c r="H268" s="27">
        <f t="shared" si="27"/>
        <v>5.5296590805228038E-3</v>
      </c>
      <c r="I268" s="27">
        <f t="shared" si="28"/>
        <v>5.6284235388713005E-3</v>
      </c>
      <c r="J268" s="27">
        <f t="shared" si="29"/>
        <v>5.5766975419449033E-3</v>
      </c>
    </row>
    <row r="269" spans="1:10">
      <c r="A269" s="131"/>
      <c r="B269" s="131"/>
      <c r="C269" s="6" t="s">
        <v>16</v>
      </c>
      <c r="D269" s="24">
        <v>16</v>
      </c>
      <c r="E269" s="24">
        <v>1</v>
      </c>
      <c r="F269" s="7">
        <v>17</v>
      </c>
      <c r="H269" s="27">
        <f t="shared" si="27"/>
        <v>7.311945891600402E-4</v>
      </c>
      <c r="I269" s="27">
        <f t="shared" si="28"/>
        <v>5.0253781597065181E-5</v>
      </c>
      <c r="J269" s="27">
        <f t="shared" si="29"/>
        <v>4.0688351164404872E-4</v>
      </c>
    </row>
    <row r="270" spans="1:10">
      <c r="A270" s="131"/>
      <c r="B270" s="131" t="s">
        <v>31</v>
      </c>
      <c r="C270" s="6" t="s">
        <v>38</v>
      </c>
      <c r="D270" s="24">
        <v>5</v>
      </c>
      <c r="E270" s="24">
        <v>40</v>
      </c>
      <c r="F270" s="7">
        <v>45</v>
      </c>
      <c r="H270" s="27">
        <f t="shared" si="27"/>
        <v>2.2849830911251257E-4</v>
      </c>
      <c r="I270" s="27">
        <f t="shared" si="28"/>
        <v>2.0101512638826071E-3</v>
      </c>
      <c r="J270" s="27">
        <f t="shared" si="29"/>
        <v>1.0770445896460114E-3</v>
      </c>
    </row>
    <row r="271" spans="1:10">
      <c r="A271" s="131"/>
      <c r="B271" s="131"/>
      <c r="C271" s="6" t="s">
        <v>39</v>
      </c>
      <c r="D271" s="24">
        <v>54</v>
      </c>
      <c r="E271" s="24">
        <v>119</v>
      </c>
      <c r="F271" s="7">
        <v>173</v>
      </c>
      <c r="H271" s="27">
        <f t="shared" si="27"/>
        <v>2.4677817384151355E-3</v>
      </c>
      <c r="I271" s="27">
        <f t="shared" si="28"/>
        <v>5.980200010050756E-3</v>
      </c>
      <c r="J271" s="27">
        <f t="shared" si="29"/>
        <v>4.1406380890835551E-3</v>
      </c>
    </row>
    <row r="272" spans="1:10">
      <c r="A272" s="131"/>
      <c r="B272" s="131"/>
      <c r="C272" s="6" t="s">
        <v>40</v>
      </c>
      <c r="D272" s="24">
        <v>18</v>
      </c>
      <c r="E272" s="24">
        <v>16</v>
      </c>
      <c r="F272" s="7">
        <v>34</v>
      </c>
      <c r="H272" s="27">
        <f t="shared" si="27"/>
        <v>8.2259391280504524E-4</v>
      </c>
      <c r="I272" s="27">
        <f t="shared" si="28"/>
        <v>8.0406050555304289E-4</v>
      </c>
      <c r="J272" s="27">
        <f t="shared" si="29"/>
        <v>8.1376702328809743E-4</v>
      </c>
    </row>
    <row r="273" spans="1:10">
      <c r="A273" s="131"/>
      <c r="B273" s="131" t="s">
        <v>41</v>
      </c>
      <c r="C273" s="6" t="s">
        <v>42</v>
      </c>
      <c r="D273" s="24">
        <v>2</v>
      </c>
      <c r="E273" s="24">
        <v>10</v>
      </c>
      <c r="F273" s="7">
        <v>12</v>
      </c>
      <c r="H273" s="27">
        <f t="shared" si="27"/>
        <v>9.1399323645005026E-5</v>
      </c>
      <c r="I273" s="27">
        <f t="shared" si="28"/>
        <v>5.0253781597065178E-4</v>
      </c>
      <c r="J273" s="27">
        <f t="shared" si="29"/>
        <v>2.8721189057226968E-4</v>
      </c>
    </row>
    <row r="274" spans="1:10">
      <c r="A274" s="131"/>
      <c r="B274" s="131"/>
      <c r="C274" s="6" t="s">
        <v>43</v>
      </c>
      <c r="D274" s="24">
        <v>12</v>
      </c>
      <c r="E274" s="24">
        <v>1</v>
      </c>
      <c r="F274" s="7">
        <v>13</v>
      </c>
      <c r="H274" s="27">
        <f t="shared" si="27"/>
        <v>5.4839594187003013E-4</v>
      </c>
      <c r="I274" s="27">
        <f t="shared" si="28"/>
        <v>5.0253781597065181E-5</v>
      </c>
      <c r="J274" s="27">
        <f t="shared" si="29"/>
        <v>3.1114621478662549E-4</v>
      </c>
    </row>
    <row r="275" spans="1:10">
      <c r="A275" s="131"/>
      <c r="B275" s="14" t="s">
        <v>91</v>
      </c>
      <c r="C275" s="14"/>
      <c r="D275" s="15">
        <v>354</v>
      </c>
      <c r="E275" s="15">
        <v>1003</v>
      </c>
      <c r="F275" s="15">
        <v>1357</v>
      </c>
      <c r="H275" s="27">
        <f t="shared" si="27"/>
        <v>1.6177680285165891E-2</v>
      </c>
      <c r="I275" s="27">
        <f t="shared" si="28"/>
        <v>5.0404542941856374E-2</v>
      </c>
      <c r="J275" s="27">
        <f t="shared" si="29"/>
        <v>3.2478877958880832E-2</v>
      </c>
    </row>
    <row r="276" spans="1:10">
      <c r="A276" s="131" t="s">
        <v>92</v>
      </c>
      <c r="B276" s="131" t="s">
        <v>4</v>
      </c>
      <c r="C276" s="6" t="s">
        <v>15</v>
      </c>
      <c r="D276" s="24">
        <v>156</v>
      </c>
      <c r="E276" s="24">
        <v>37</v>
      </c>
      <c r="F276" s="7">
        <v>193</v>
      </c>
      <c r="H276" s="27">
        <f t="shared" si="27"/>
        <v>7.129147244310392E-3</v>
      </c>
      <c r="I276" s="27">
        <f t="shared" si="28"/>
        <v>1.8593899190914116E-3</v>
      </c>
      <c r="J276" s="27">
        <f t="shared" si="29"/>
        <v>4.6193245733706706E-3</v>
      </c>
    </row>
    <row r="277" spans="1:10">
      <c r="A277" s="131"/>
      <c r="B277" s="131"/>
      <c r="C277" s="6" t="s">
        <v>16</v>
      </c>
      <c r="D277" s="24">
        <v>12</v>
      </c>
      <c r="E277" s="24">
        <v>2</v>
      </c>
      <c r="F277" s="7">
        <v>14</v>
      </c>
      <c r="H277" s="27">
        <f t="shared" si="27"/>
        <v>5.4839594187003013E-4</v>
      </c>
      <c r="I277" s="27">
        <f t="shared" si="28"/>
        <v>1.0050756319413036E-4</v>
      </c>
      <c r="J277" s="27">
        <f t="shared" si="29"/>
        <v>3.350805390009813E-4</v>
      </c>
    </row>
    <row r="278" spans="1:10">
      <c r="A278" s="131"/>
      <c r="B278" s="18" t="s">
        <v>24</v>
      </c>
      <c r="C278" s="6" t="s">
        <v>25</v>
      </c>
      <c r="D278" s="24">
        <v>1</v>
      </c>
      <c r="E278" s="24"/>
      <c r="F278" s="7">
        <v>1</v>
      </c>
      <c r="H278" s="27">
        <f t="shared" si="27"/>
        <v>4.5699661822502513E-5</v>
      </c>
      <c r="I278" s="27">
        <f t="shared" si="28"/>
        <v>0</v>
      </c>
      <c r="J278" s="27">
        <f t="shared" si="29"/>
        <v>2.3934324214355807E-5</v>
      </c>
    </row>
    <row r="279" spans="1:10">
      <c r="A279" s="131"/>
      <c r="B279" s="18" t="s">
        <v>31</v>
      </c>
      <c r="C279" s="6" t="s">
        <v>39</v>
      </c>
      <c r="D279" s="24">
        <v>26</v>
      </c>
      <c r="E279" s="24">
        <v>57</v>
      </c>
      <c r="F279" s="7">
        <v>83</v>
      </c>
      <c r="H279" s="27">
        <f t="shared" si="27"/>
        <v>1.1881912073850654E-3</v>
      </c>
      <c r="I279" s="27">
        <f t="shared" si="28"/>
        <v>2.8644655510327152E-3</v>
      </c>
      <c r="J279" s="27">
        <f t="shared" si="29"/>
        <v>1.9865489097915319E-3</v>
      </c>
    </row>
    <row r="280" spans="1:10">
      <c r="A280" s="131"/>
      <c r="B280" s="131" t="s">
        <v>41</v>
      </c>
      <c r="C280" s="6" t="s">
        <v>42</v>
      </c>
      <c r="D280" s="24">
        <v>4</v>
      </c>
      <c r="E280" s="24">
        <v>8</v>
      </c>
      <c r="F280" s="7">
        <v>12</v>
      </c>
      <c r="H280" s="27">
        <f t="shared" si="27"/>
        <v>1.8279864729001005E-4</v>
      </c>
      <c r="I280" s="27">
        <f t="shared" si="28"/>
        <v>4.0203025277652145E-4</v>
      </c>
      <c r="J280" s="27">
        <f t="shared" si="29"/>
        <v>2.8721189057226968E-4</v>
      </c>
    </row>
    <row r="281" spans="1:10">
      <c r="A281" s="131"/>
      <c r="B281" s="131"/>
      <c r="C281" s="6" t="s">
        <v>43</v>
      </c>
      <c r="D281" s="24">
        <v>8</v>
      </c>
      <c r="E281" s="24"/>
      <c r="F281" s="7">
        <v>8</v>
      </c>
      <c r="H281" s="27">
        <f t="shared" si="27"/>
        <v>3.655972945800201E-4</v>
      </c>
      <c r="I281" s="27">
        <f t="shared" si="28"/>
        <v>0</v>
      </c>
      <c r="J281" s="27">
        <f t="shared" si="29"/>
        <v>1.9147459371484645E-4</v>
      </c>
    </row>
    <row r="282" spans="1:10">
      <c r="A282" s="131"/>
      <c r="B282" s="14" t="s">
        <v>93</v>
      </c>
      <c r="C282" s="14"/>
      <c r="D282" s="15">
        <v>207</v>
      </c>
      <c r="E282" s="15">
        <v>104</v>
      </c>
      <c r="F282" s="15">
        <v>311</v>
      </c>
      <c r="H282" s="27">
        <f t="shared" si="27"/>
        <v>9.4598299972580204E-3</v>
      </c>
      <c r="I282" s="27">
        <f t="shared" si="28"/>
        <v>5.2263932860947783E-3</v>
      </c>
      <c r="J282" s="27">
        <f t="shared" si="29"/>
        <v>7.4435748306646565E-3</v>
      </c>
    </row>
    <row r="283" spans="1:10">
      <c r="A283" s="131" t="s">
        <v>94</v>
      </c>
      <c r="B283" s="131" t="s">
        <v>4</v>
      </c>
      <c r="C283" s="6" t="s">
        <v>15</v>
      </c>
      <c r="D283" s="24">
        <v>25</v>
      </c>
      <c r="E283" s="24">
        <v>85</v>
      </c>
      <c r="F283" s="7">
        <v>110</v>
      </c>
      <c r="H283" s="27">
        <f t="shared" si="27"/>
        <v>1.1424915455625628E-3</v>
      </c>
      <c r="I283" s="27">
        <f t="shared" si="28"/>
        <v>4.2715714357505399E-3</v>
      </c>
      <c r="J283" s="27">
        <f t="shared" si="29"/>
        <v>2.6327756635791386E-3</v>
      </c>
    </row>
    <row r="284" spans="1:10">
      <c r="A284" s="131"/>
      <c r="B284" s="131"/>
      <c r="C284" s="6" t="s">
        <v>16</v>
      </c>
      <c r="D284" s="24">
        <v>3</v>
      </c>
      <c r="E284" s="24">
        <v>11</v>
      </c>
      <c r="F284" s="7">
        <v>14</v>
      </c>
      <c r="H284" s="27">
        <f t="shared" si="27"/>
        <v>1.3709898546750753E-4</v>
      </c>
      <c r="I284" s="27">
        <f t="shared" si="28"/>
        <v>5.5279159756771695E-4</v>
      </c>
      <c r="J284" s="27">
        <f t="shared" si="29"/>
        <v>3.350805390009813E-4</v>
      </c>
    </row>
    <row r="285" spans="1:10">
      <c r="A285" s="131"/>
      <c r="B285" s="14" t="s">
        <v>95</v>
      </c>
      <c r="C285" s="14"/>
      <c r="D285" s="15">
        <v>28</v>
      </c>
      <c r="E285" s="15">
        <v>96</v>
      </c>
      <c r="F285" s="15">
        <v>124</v>
      </c>
      <c r="H285" s="27">
        <f t="shared" si="27"/>
        <v>1.2795905310300703E-3</v>
      </c>
      <c r="I285" s="27">
        <f t="shared" si="28"/>
        <v>4.8243630333182569E-3</v>
      </c>
      <c r="J285" s="27">
        <f t="shared" si="29"/>
        <v>2.9678562025801203E-3</v>
      </c>
    </row>
    <row r="286" spans="1:10">
      <c r="A286" s="131" t="s">
        <v>96</v>
      </c>
      <c r="B286" s="131" t="s">
        <v>4</v>
      </c>
      <c r="C286" s="6" t="s">
        <v>12</v>
      </c>
      <c r="D286" s="24">
        <v>7</v>
      </c>
      <c r="E286" s="24">
        <v>6</v>
      </c>
      <c r="F286" s="7">
        <v>13</v>
      </c>
      <c r="H286" s="27">
        <f t="shared" si="27"/>
        <v>3.1989763275751758E-4</v>
      </c>
      <c r="I286" s="27">
        <f t="shared" si="28"/>
        <v>3.0152268958239106E-4</v>
      </c>
      <c r="J286" s="27">
        <f t="shared" si="29"/>
        <v>3.1114621478662549E-4</v>
      </c>
    </row>
    <row r="287" spans="1:10">
      <c r="A287" s="131"/>
      <c r="B287" s="131"/>
      <c r="C287" s="6" t="s">
        <v>22</v>
      </c>
      <c r="D287" s="24">
        <v>23</v>
      </c>
      <c r="E287" s="24">
        <v>4</v>
      </c>
      <c r="F287" s="7">
        <v>27</v>
      </c>
      <c r="H287" s="27">
        <f t="shared" si="27"/>
        <v>1.0510922219175579E-3</v>
      </c>
      <c r="I287" s="27">
        <f t="shared" si="28"/>
        <v>2.0101512638826072E-4</v>
      </c>
      <c r="J287" s="27">
        <f t="shared" si="29"/>
        <v>6.4622675378760684E-4</v>
      </c>
    </row>
    <row r="288" spans="1:10">
      <c r="A288" s="131"/>
      <c r="B288" s="18" t="s">
        <v>31</v>
      </c>
      <c r="C288" s="6" t="s">
        <v>36</v>
      </c>
      <c r="D288" s="24">
        <v>7</v>
      </c>
      <c r="E288" s="24">
        <v>11</v>
      </c>
      <c r="F288" s="7">
        <v>18</v>
      </c>
      <c r="H288" s="27">
        <f t="shared" si="27"/>
        <v>3.1989763275751758E-4</v>
      </c>
      <c r="I288" s="27">
        <f t="shared" si="28"/>
        <v>5.5279159756771695E-4</v>
      </c>
      <c r="J288" s="27">
        <f t="shared" si="29"/>
        <v>4.3081783585840452E-4</v>
      </c>
    </row>
    <row r="289" spans="1:10">
      <c r="A289" s="131"/>
      <c r="B289" s="131" t="s">
        <v>41</v>
      </c>
      <c r="C289" s="6" t="s">
        <v>42</v>
      </c>
      <c r="D289" s="24">
        <v>8</v>
      </c>
      <c r="E289" s="24">
        <v>18</v>
      </c>
      <c r="F289" s="7">
        <v>26</v>
      </c>
      <c r="H289" s="27">
        <f t="shared" si="27"/>
        <v>3.655972945800201E-4</v>
      </c>
      <c r="I289" s="27">
        <f t="shared" si="28"/>
        <v>9.0456806874717323E-4</v>
      </c>
      <c r="J289" s="27">
        <f t="shared" si="29"/>
        <v>6.2229242957325098E-4</v>
      </c>
    </row>
    <row r="290" spans="1:10">
      <c r="A290" s="131"/>
      <c r="B290" s="131"/>
      <c r="C290" s="6" t="s">
        <v>43</v>
      </c>
      <c r="D290" s="24">
        <v>4</v>
      </c>
      <c r="E290" s="24">
        <v>1</v>
      </c>
      <c r="F290" s="7">
        <v>5</v>
      </c>
      <c r="H290" s="27">
        <f t="shared" si="27"/>
        <v>1.8279864729001005E-4</v>
      </c>
      <c r="I290" s="27">
        <f t="shared" si="28"/>
        <v>5.0253781597065181E-5</v>
      </c>
      <c r="J290" s="27">
        <f t="shared" si="29"/>
        <v>1.1967162107177903E-4</v>
      </c>
    </row>
    <row r="291" spans="1:10">
      <c r="A291" s="131"/>
      <c r="B291" s="14" t="s">
        <v>97</v>
      </c>
      <c r="C291" s="14"/>
      <c r="D291" s="15">
        <v>49</v>
      </c>
      <c r="E291" s="15">
        <v>40</v>
      </c>
      <c r="F291" s="15">
        <v>89</v>
      </c>
      <c r="H291" s="27">
        <f t="shared" si="27"/>
        <v>2.2392834293026233E-3</v>
      </c>
      <c r="I291" s="27">
        <f t="shared" si="28"/>
        <v>2.0101512638826071E-3</v>
      </c>
      <c r="J291" s="27">
        <f t="shared" si="29"/>
        <v>2.1301548550776671E-3</v>
      </c>
    </row>
    <row r="292" spans="1:10">
      <c r="A292" s="131" t="s">
        <v>98</v>
      </c>
      <c r="B292" s="131" t="s">
        <v>4</v>
      </c>
      <c r="C292" s="6" t="s">
        <v>6</v>
      </c>
      <c r="D292" s="24">
        <v>68</v>
      </c>
      <c r="E292" s="24">
        <v>121</v>
      </c>
      <c r="F292" s="7">
        <v>189</v>
      </c>
      <c r="H292" s="27">
        <f t="shared" si="27"/>
        <v>3.1075770039301711E-3</v>
      </c>
      <c r="I292" s="27">
        <f t="shared" si="28"/>
        <v>6.0807075732448868E-3</v>
      </c>
      <c r="J292" s="27">
        <f t="shared" si="29"/>
        <v>4.523587276513248E-3</v>
      </c>
    </row>
    <row r="293" spans="1:10">
      <c r="A293" s="131"/>
      <c r="B293" s="131"/>
      <c r="C293" s="6" t="s">
        <v>7</v>
      </c>
      <c r="D293" s="24">
        <v>91</v>
      </c>
      <c r="E293" s="24">
        <v>88</v>
      </c>
      <c r="F293" s="7">
        <v>179</v>
      </c>
      <c r="H293" s="27">
        <f t="shared" si="27"/>
        <v>4.1586692258477288E-3</v>
      </c>
      <c r="I293" s="27">
        <f t="shared" si="28"/>
        <v>4.4223327805417356E-3</v>
      </c>
      <c r="J293" s="27">
        <f t="shared" si="29"/>
        <v>4.2842440343696898E-3</v>
      </c>
    </row>
    <row r="294" spans="1:10">
      <c r="A294" s="131"/>
      <c r="B294" s="131"/>
      <c r="C294" s="6" t="s">
        <v>8</v>
      </c>
      <c r="D294" s="24">
        <v>59</v>
      </c>
      <c r="E294" s="24">
        <v>147</v>
      </c>
      <c r="F294" s="7">
        <v>206</v>
      </c>
      <c r="H294" s="27">
        <f t="shared" si="27"/>
        <v>2.6962800475276482E-3</v>
      </c>
      <c r="I294" s="27">
        <f t="shared" si="28"/>
        <v>7.3873058947685815E-3</v>
      </c>
      <c r="J294" s="27">
        <f t="shared" si="29"/>
        <v>4.9304707881572965E-3</v>
      </c>
    </row>
    <row r="295" spans="1:10">
      <c r="A295" s="131"/>
      <c r="B295" s="131"/>
      <c r="C295" s="6" t="s">
        <v>10</v>
      </c>
      <c r="D295" s="24">
        <v>26</v>
      </c>
      <c r="E295" s="24">
        <v>112</v>
      </c>
      <c r="F295" s="7">
        <v>138</v>
      </c>
      <c r="H295" s="27">
        <f t="shared" si="27"/>
        <v>1.1881912073850654E-3</v>
      </c>
      <c r="I295" s="27">
        <f t="shared" si="28"/>
        <v>5.6284235388713005E-3</v>
      </c>
      <c r="J295" s="27">
        <f t="shared" si="29"/>
        <v>3.3029367415811015E-3</v>
      </c>
    </row>
    <row r="296" spans="1:10">
      <c r="A296" s="131"/>
      <c r="B296" s="131"/>
      <c r="C296" s="6" t="s">
        <v>11</v>
      </c>
      <c r="D296" s="24">
        <v>11</v>
      </c>
      <c r="E296" s="24">
        <v>68</v>
      </c>
      <c r="F296" s="7">
        <v>79</v>
      </c>
      <c r="H296" s="27">
        <f t="shared" si="27"/>
        <v>5.0269628004752766E-4</v>
      </c>
      <c r="I296" s="27">
        <f t="shared" si="28"/>
        <v>3.4172571486004322E-3</v>
      </c>
      <c r="J296" s="27">
        <f t="shared" si="29"/>
        <v>1.8908116129341089E-3</v>
      </c>
    </row>
    <row r="297" spans="1:10">
      <c r="A297" s="131"/>
      <c r="B297" s="131"/>
      <c r="C297" s="6" t="s">
        <v>12</v>
      </c>
      <c r="D297" s="24">
        <v>46</v>
      </c>
      <c r="E297" s="24">
        <v>34</v>
      </c>
      <c r="F297" s="7">
        <v>80</v>
      </c>
      <c r="H297" s="27">
        <f t="shared" si="27"/>
        <v>2.1021844438351158E-3</v>
      </c>
      <c r="I297" s="27">
        <f t="shared" si="28"/>
        <v>1.7086285743002161E-3</v>
      </c>
      <c r="J297" s="27">
        <f t="shared" si="29"/>
        <v>1.9147459371484645E-3</v>
      </c>
    </row>
    <row r="298" spans="1:10">
      <c r="A298" s="131"/>
      <c r="B298" s="131"/>
      <c r="C298" s="6" t="s">
        <v>13</v>
      </c>
      <c r="D298" s="24">
        <v>6</v>
      </c>
      <c r="E298" s="24">
        <v>9</v>
      </c>
      <c r="F298" s="7">
        <v>15</v>
      </c>
      <c r="H298" s="27">
        <f t="shared" si="27"/>
        <v>2.7419797093501506E-4</v>
      </c>
      <c r="I298" s="27">
        <f t="shared" si="28"/>
        <v>4.5228403437358661E-4</v>
      </c>
      <c r="J298" s="27">
        <f t="shared" si="29"/>
        <v>3.590148632153371E-4</v>
      </c>
    </row>
    <row r="299" spans="1:10">
      <c r="A299" s="131"/>
      <c r="B299" s="131"/>
      <c r="C299" s="6" t="s">
        <v>15</v>
      </c>
      <c r="D299" s="24">
        <v>820</v>
      </c>
      <c r="E299" s="24">
        <v>1001</v>
      </c>
      <c r="F299" s="7">
        <v>1821</v>
      </c>
      <c r="H299" s="27">
        <f t="shared" si="27"/>
        <v>3.7473722694452059E-2</v>
      </c>
      <c r="I299" s="27">
        <f t="shared" si="28"/>
        <v>5.0304035378662244E-2</v>
      </c>
      <c r="J299" s="27">
        <f t="shared" si="29"/>
        <v>4.3584404394341927E-2</v>
      </c>
    </row>
    <row r="300" spans="1:10">
      <c r="A300" s="131"/>
      <c r="B300" s="131"/>
      <c r="C300" s="6" t="s">
        <v>16</v>
      </c>
      <c r="D300" s="24">
        <v>43</v>
      </c>
      <c r="E300" s="24">
        <v>20</v>
      </c>
      <c r="F300" s="7">
        <v>63</v>
      </c>
      <c r="H300" s="27">
        <f t="shared" si="27"/>
        <v>1.9650854583676083E-3</v>
      </c>
      <c r="I300" s="27">
        <f t="shared" si="28"/>
        <v>1.0050756319413036E-3</v>
      </c>
      <c r="J300" s="27">
        <f t="shared" si="29"/>
        <v>1.5078624255044158E-3</v>
      </c>
    </row>
    <row r="301" spans="1:10">
      <c r="A301" s="131"/>
      <c r="B301" s="131"/>
      <c r="C301" s="6" t="s">
        <v>20</v>
      </c>
      <c r="D301" s="24">
        <v>30</v>
      </c>
      <c r="E301" s="24">
        <v>2</v>
      </c>
      <c r="F301" s="7">
        <v>32</v>
      </c>
      <c r="H301" s="27">
        <f t="shared" si="27"/>
        <v>1.3709898546750755E-3</v>
      </c>
      <c r="I301" s="27">
        <f t="shared" si="28"/>
        <v>1.0050756319413036E-4</v>
      </c>
      <c r="J301" s="27">
        <f t="shared" si="29"/>
        <v>7.6589837485938582E-4</v>
      </c>
    </row>
    <row r="302" spans="1:10">
      <c r="A302" s="131"/>
      <c r="B302" s="131"/>
      <c r="C302" s="6" t="s">
        <v>21</v>
      </c>
      <c r="D302" s="24">
        <v>53</v>
      </c>
      <c r="E302" s="24">
        <v>6</v>
      </c>
      <c r="F302" s="7">
        <v>59</v>
      </c>
      <c r="H302" s="27">
        <f t="shared" si="27"/>
        <v>2.4220820765926332E-3</v>
      </c>
      <c r="I302" s="27">
        <f t="shared" si="28"/>
        <v>3.0152268958239106E-4</v>
      </c>
      <c r="J302" s="27">
        <f t="shared" si="29"/>
        <v>1.4121251286469926E-3</v>
      </c>
    </row>
    <row r="303" spans="1:10">
      <c r="A303" s="131"/>
      <c r="B303" s="18" t="s">
        <v>24</v>
      </c>
      <c r="C303" s="6" t="s">
        <v>25</v>
      </c>
      <c r="D303" s="24">
        <v>56</v>
      </c>
      <c r="E303" s="24">
        <v>49</v>
      </c>
      <c r="F303" s="7">
        <v>105</v>
      </c>
      <c r="H303" s="27">
        <f t="shared" si="27"/>
        <v>2.5591810620601407E-3</v>
      </c>
      <c r="I303" s="27">
        <f t="shared" si="28"/>
        <v>2.4624352982561938E-3</v>
      </c>
      <c r="J303" s="27">
        <f t="shared" si="29"/>
        <v>2.51310404250736E-3</v>
      </c>
    </row>
    <row r="304" spans="1:10">
      <c r="A304" s="131"/>
      <c r="B304" s="131" t="s">
        <v>31</v>
      </c>
      <c r="C304" s="6" t="s">
        <v>36</v>
      </c>
      <c r="D304" s="24">
        <v>9</v>
      </c>
      <c r="E304" s="24">
        <v>7</v>
      </c>
      <c r="F304" s="7">
        <v>16</v>
      </c>
      <c r="H304" s="27">
        <f t="shared" si="27"/>
        <v>4.1129695640252262E-4</v>
      </c>
      <c r="I304" s="27">
        <f t="shared" si="28"/>
        <v>3.5177647117945628E-4</v>
      </c>
      <c r="J304" s="27">
        <f t="shared" si="29"/>
        <v>3.8294918742969291E-4</v>
      </c>
    </row>
    <row r="305" spans="1:10">
      <c r="A305" s="131"/>
      <c r="B305" s="131"/>
      <c r="C305" s="6" t="s">
        <v>39</v>
      </c>
      <c r="D305" s="24">
        <v>82</v>
      </c>
      <c r="E305" s="24">
        <v>128</v>
      </c>
      <c r="F305" s="7">
        <v>210</v>
      </c>
      <c r="H305" s="27">
        <f t="shared" si="27"/>
        <v>3.7473722694452063E-3</v>
      </c>
      <c r="I305" s="27">
        <f t="shared" si="28"/>
        <v>6.4324840444243431E-3</v>
      </c>
      <c r="J305" s="27">
        <f t="shared" si="29"/>
        <v>5.02620808501472E-3</v>
      </c>
    </row>
    <row r="306" spans="1:10">
      <c r="A306" s="131"/>
      <c r="B306" s="131" t="s">
        <v>41</v>
      </c>
      <c r="C306" s="6" t="s">
        <v>42</v>
      </c>
      <c r="D306" s="24">
        <v>12</v>
      </c>
      <c r="E306" s="24">
        <v>28</v>
      </c>
      <c r="F306" s="7">
        <v>40</v>
      </c>
      <c r="H306" s="27">
        <f t="shared" ref="H306:H324" si="30">D306/$D$43</f>
        <v>5.4839594187003013E-4</v>
      </c>
      <c r="I306" s="27">
        <f t="shared" ref="I306:I324" si="31">E306/$E$43</f>
        <v>1.4071058847178251E-3</v>
      </c>
      <c r="J306" s="27">
        <f t="shared" ref="J306:J324" si="32">F306/$F$43</f>
        <v>9.5737296857423227E-4</v>
      </c>
    </row>
    <row r="307" spans="1:10">
      <c r="A307" s="131"/>
      <c r="B307" s="131"/>
      <c r="C307" s="6" t="s">
        <v>43</v>
      </c>
      <c r="D307" s="24">
        <v>15</v>
      </c>
      <c r="E307" s="24">
        <v>92</v>
      </c>
      <c r="F307" s="7">
        <v>107</v>
      </c>
      <c r="H307" s="27">
        <f t="shared" si="30"/>
        <v>6.8549492733753774E-4</v>
      </c>
      <c r="I307" s="27">
        <f t="shared" si="31"/>
        <v>4.6233479069299963E-3</v>
      </c>
      <c r="J307" s="27">
        <f t="shared" si="32"/>
        <v>2.5609726909360713E-3</v>
      </c>
    </row>
    <row r="308" spans="1:10">
      <c r="A308" s="131"/>
      <c r="B308" s="131" t="s">
        <v>44</v>
      </c>
      <c r="C308" s="6" t="s">
        <v>45</v>
      </c>
      <c r="D308" s="24">
        <v>16</v>
      </c>
      <c r="E308" s="24">
        <v>2</v>
      </c>
      <c r="F308" s="7">
        <v>18</v>
      </c>
      <c r="H308" s="27">
        <f t="shared" si="30"/>
        <v>7.311945891600402E-4</v>
      </c>
      <c r="I308" s="27">
        <f t="shared" si="31"/>
        <v>1.0050756319413036E-4</v>
      </c>
      <c r="J308" s="27">
        <f t="shared" si="32"/>
        <v>4.3081783585840452E-4</v>
      </c>
    </row>
    <row r="309" spans="1:10">
      <c r="A309" s="131"/>
      <c r="B309" s="131"/>
      <c r="C309" s="6" t="s">
        <v>46</v>
      </c>
      <c r="D309" s="24">
        <v>19</v>
      </c>
      <c r="E309" s="24">
        <v>7</v>
      </c>
      <c r="F309" s="7">
        <v>26</v>
      </c>
      <c r="H309" s="27">
        <f t="shared" si="30"/>
        <v>8.6829357462754771E-4</v>
      </c>
      <c r="I309" s="27">
        <f t="shared" si="31"/>
        <v>3.5177647117945628E-4</v>
      </c>
      <c r="J309" s="27">
        <f t="shared" si="32"/>
        <v>6.2229242957325098E-4</v>
      </c>
    </row>
    <row r="310" spans="1:10">
      <c r="A310" s="131"/>
      <c r="B310" s="14" t="s">
        <v>99</v>
      </c>
      <c r="C310" s="14"/>
      <c r="D310" s="15">
        <v>1462</v>
      </c>
      <c r="E310" s="15">
        <v>1921</v>
      </c>
      <c r="F310" s="15">
        <v>3383</v>
      </c>
      <c r="H310" s="27">
        <f t="shared" si="30"/>
        <v>6.6812905584498677E-2</v>
      </c>
      <c r="I310" s="27">
        <f t="shared" si="31"/>
        <v>9.6537514447962214E-2</v>
      </c>
      <c r="J310" s="27">
        <f t="shared" si="32"/>
        <v>8.0969818817165695E-2</v>
      </c>
    </row>
    <row r="311" spans="1:10">
      <c r="A311" s="131" t="s">
        <v>100</v>
      </c>
      <c r="B311" s="131" t="s">
        <v>4</v>
      </c>
      <c r="C311" s="6" t="s">
        <v>12</v>
      </c>
      <c r="D311" s="24">
        <v>8</v>
      </c>
      <c r="E311" s="24">
        <v>6</v>
      </c>
      <c r="F311" s="7">
        <v>14</v>
      </c>
      <c r="H311" s="27">
        <f t="shared" si="30"/>
        <v>3.655972945800201E-4</v>
      </c>
      <c r="I311" s="27">
        <f t="shared" si="31"/>
        <v>3.0152268958239106E-4</v>
      </c>
      <c r="J311" s="27">
        <f t="shared" si="32"/>
        <v>3.350805390009813E-4</v>
      </c>
    </row>
    <row r="312" spans="1:10">
      <c r="A312" s="131"/>
      <c r="B312" s="131"/>
      <c r="C312" s="6" t="s">
        <v>13</v>
      </c>
      <c r="D312" s="24">
        <v>14</v>
      </c>
      <c r="E312" s="24">
        <v>36</v>
      </c>
      <c r="F312" s="7">
        <v>50</v>
      </c>
      <c r="H312" s="27">
        <f t="shared" si="30"/>
        <v>6.3979526551503517E-4</v>
      </c>
      <c r="I312" s="27">
        <f t="shared" si="31"/>
        <v>1.8091361374943465E-3</v>
      </c>
      <c r="J312" s="27">
        <f t="shared" si="32"/>
        <v>1.1967162107177905E-3</v>
      </c>
    </row>
    <row r="313" spans="1:10">
      <c r="A313" s="131"/>
      <c r="B313" s="131"/>
      <c r="C313" s="6" t="s">
        <v>15</v>
      </c>
      <c r="D313" s="24">
        <v>234</v>
      </c>
      <c r="E313" s="24">
        <v>167</v>
      </c>
      <c r="F313" s="7">
        <v>401</v>
      </c>
      <c r="H313" s="27">
        <f t="shared" si="30"/>
        <v>1.0693720866465589E-2</v>
      </c>
      <c r="I313" s="27">
        <f t="shared" si="31"/>
        <v>8.3923815267098849E-3</v>
      </c>
      <c r="J313" s="27">
        <f t="shared" si="32"/>
        <v>9.5976640099566784E-3</v>
      </c>
    </row>
    <row r="314" spans="1:10">
      <c r="A314" s="131"/>
      <c r="B314" s="131"/>
      <c r="C314" s="6" t="s">
        <v>16</v>
      </c>
      <c r="D314" s="24">
        <v>13</v>
      </c>
      <c r="E314" s="24">
        <v>1</v>
      </c>
      <c r="F314" s="7">
        <v>14</v>
      </c>
      <c r="H314" s="27">
        <f t="shared" si="30"/>
        <v>5.940956036925327E-4</v>
      </c>
      <c r="I314" s="27">
        <f t="shared" si="31"/>
        <v>5.0253781597065181E-5</v>
      </c>
      <c r="J314" s="27">
        <f t="shared" si="32"/>
        <v>3.350805390009813E-4</v>
      </c>
    </row>
    <row r="315" spans="1:10">
      <c r="A315" s="131"/>
      <c r="B315" s="131"/>
      <c r="C315" s="6" t="s">
        <v>22</v>
      </c>
      <c r="D315" s="24">
        <v>5</v>
      </c>
      <c r="E315" s="24">
        <v>3</v>
      </c>
      <c r="F315" s="7">
        <v>8</v>
      </c>
      <c r="H315" s="27">
        <f t="shared" si="30"/>
        <v>2.2849830911251257E-4</v>
      </c>
      <c r="I315" s="27">
        <f t="shared" si="31"/>
        <v>1.5076134479119553E-4</v>
      </c>
      <c r="J315" s="27">
        <f t="shared" si="32"/>
        <v>1.9147459371484645E-4</v>
      </c>
    </row>
    <row r="316" spans="1:10">
      <c r="A316" s="131"/>
      <c r="B316" s="131"/>
      <c r="C316" s="6" t="s">
        <v>23</v>
      </c>
      <c r="D316" s="24">
        <v>26</v>
      </c>
      <c r="E316" s="24">
        <v>2</v>
      </c>
      <c r="F316" s="7">
        <v>28</v>
      </c>
      <c r="H316" s="27">
        <f t="shared" si="30"/>
        <v>1.1881912073850654E-3</v>
      </c>
      <c r="I316" s="27">
        <f t="shared" si="31"/>
        <v>1.0050756319413036E-4</v>
      </c>
      <c r="J316" s="27">
        <f t="shared" si="32"/>
        <v>6.7016107800196259E-4</v>
      </c>
    </row>
    <row r="317" spans="1:10">
      <c r="A317" s="131"/>
      <c r="B317" s="131" t="s">
        <v>24</v>
      </c>
      <c r="C317" s="6" t="s">
        <v>25</v>
      </c>
      <c r="D317" s="24">
        <v>24</v>
      </c>
      <c r="E317" s="24">
        <v>36</v>
      </c>
      <c r="F317" s="7">
        <v>60</v>
      </c>
      <c r="H317" s="27">
        <f t="shared" si="30"/>
        <v>1.0967918837400603E-3</v>
      </c>
      <c r="I317" s="27">
        <f t="shared" si="31"/>
        <v>1.8091361374943465E-3</v>
      </c>
      <c r="J317" s="27">
        <f t="shared" si="32"/>
        <v>1.4360594528613484E-3</v>
      </c>
    </row>
    <row r="318" spans="1:10">
      <c r="A318" s="131"/>
      <c r="B318" s="131"/>
      <c r="C318" s="6" t="s">
        <v>27</v>
      </c>
      <c r="D318" s="24">
        <v>1</v>
      </c>
      <c r="E318" s="24"/>
      <c r="F318" s="7">
        <v>1</v>
      </c>
      <c r="H318" s="27">
        <f t="shared" si="30"/>
        <v>4.5699661822502513E-5</v>
      </c>
      <c r="I318" s="27">
        <f t="shared" si="31"/>
        <v>0</v>
      </c>
      <c r="J318" s="27">
        <f t="shared" si="32"/>
        <v>2.3934324214355807E-5</v>
      </c>
    </row>
    <row r="319" spans="1:10">
      <c r="A319" s="131"/>
      <c r="B319" s="131" t="s">
        <v>31</v>
      </c>
      <c r="C319" s="6" t="s">
        <v>39</v>
      </c>
      <c r="D319" s="24">
        <v>4</v>
      </c>
      <c r="E319" s="24">
        <v>8</v>
      </c>
      <c r="F319" s="7">
        <v>12</v>
      </c>
      <c r="H319" s="27">
        <f t="shared" si="30"/>
        <v>1.8279864729001005E-4</v>
      </c>
      <c r="I319" s="27">
        <f t="shared" si="31"/>
        <v>4.0203025277652145E-4</v>
      </c>
      <c r="J319" s="27">
        <f t="shared" si="32"/>
        <v>2.8721189057226968E-4</v>
      </c>
    </row>
    <row r="320" spans="1:10">
      <c r="A320" s="131"/>
      <c r="B320" s="131"/>
      <c r="C320" s="6" t="s">
        <v>40</v>
      </c>
      <c r="D320" s="24">
        <v>3</v>
      </c>
      <c r="E320" s="24">
        <v>33</v>
      </c>
      <c r="F320" s="7">
        <v>36</v>
      </c>
      <c r="H320" s="27">
        <f t="shared" si="30"/>
        <v>1.3709898546750753E-4</v>
      </c>
      <c r="I320" s="27">
        <f t="shared" si="31"/>
        <v>1.658374792703151E-3</v>
      </c>
      <c r="J320" s="27">
        <f t="shared" si="32"/>
        <v>8.6163567171680905E-4</v>
      </c>
    </row>
    <row r="321" spans="1:10">
      <c r="A321" s="131"/>
      <c r="B321" s="131" t="s">
        <v>41</v>
      </c>
      <c r="C321" s="6" t="s">
        <v>42</v>
      </c>
      <c r="D321" s="24">
        <v>2</v>
      </c>
      <c r="E321" s="24">
        <v>16</v>
      </c>
      <c r="F321" s="7">
        <v>18</v>
      </c>
      <c r="H321" s="27">
        <f t="shared" si="30"/>
        <v>9.1399323645005026E-5</v>
      </c>
      <c r="I321" s="27">
        <f t="shared" si="31"/>
        <v>8.0406050555304289E-4</v>
      </c>
      <c r="J321" s="27">
        <f t="shared" si="32"/>
        <v>4.3081783585840452E-4</v>
      </c>
    </row>
    <row r="322" spans="1:10">
      <c r="A322" s="131"/>
      <c r="B322" s="131"/>
      <c r="C322" s="6" t="s">
        <v>43</v>
      </c>
      <c r="D322" s="24">
        <v>18</v>
      </c>
      <c r="E322" s="24">
        <v>1</v>
      </c>
      <c r="F322" s="7">
        <v>19</v>
      </c>
      <c r="H322" s="27">
        <f t="shared" si="30"/>
        <v>8.2259391280504524E-4</v>
      </c>
      <c r="I322" s="27">
        <f t="shared" si="31"/>
        <v>5.0253781597065181E-5</v>
      </c>
      <c r="J322" s="27">
        <f t="shared" si="32"/>
        <v>4.5475216007276033E-4</v>
      </c>
    </row>
    <row r="323" spans="1:10">
      <c r="A323" s="131"/>
      <c r="B323" s="14" t="s">
        <v>101</v>
      </c>
      <c r="C323" s="14"/>
      <c r="D323" s="15">
        <v>352</v>
      </c>
      <c r="E323" s="15">
        <v>309</v>
      </c>
      <c r="F323" s="15">
        <v>661</v>
      </c>
      <c r="H323" s="27">
        <f t="shared" si="30"/>
        <v>1.6086280961520885E-2</v>
      </c>
      <c r="I323" s="27">
        <f t="shared" si="31"/>
        <v>1.5528418513493141E-2</v>
      </c>
      <c r="J323" s="27">
        <f t="shared" si="32"/>
        <v>1.5820588305689189E-2</v>
      </c>
    </row>
    <row r="324" spans="1:10">
      <c r="A324" s="19" t="s">
        <v>3</v>
      </c>
      <c r="B324" s="20"/>
      <c r="C324" s="20"/>
      <c r="D324" s="21">
        <v>21882</v>
      </c>
      <c r="E324" s="21">
        <v>19899</v>
      </c>
      <c r="F324" s="21">
        <v>41781</v>
      </c>
      <c r="H324" s="27">
        <f t="shared" si="30"/>
        <v>1</v>
      </c>
      <c r="I324" s="27">
        <f t="shared" si="31"/>
        <v>1</v>
      </c>
      <c r="J324" s="27">
        <f t="shared" si="32"/>
        <v>1</v>
      </c>
    </row>
    <row r="327" spans="1:10">
      <c r="A327" t="s">
        <v>102</v>
      </c>
    </row>
    <row r="328" spans="1:10">
      <c r="A328" t="s">
        <v>103</v>
      </c>
    </row>
  </sheetData>
  <mergeCells count="103">
    <mergeCell ref="A311:A323"/>
    <mergeCell ref="B311:B316"/>
    <mergeCell ref="B317:B318"/>
    <mergeCell ref="B319:B320"/>
    <mergeCell ref="B321:B322"/>
    <mergeCell ref="H4:I4"/>
    <mergeCell ref="J4:J5"/>
    <mergeCell ref="A292:A310"/>
    <mergeCell ref="B292:B302"/>
    <mergeCell ref="B304:B305"/>
    <mergeCell ref="B306:B307"/>
    <mergeCell ref="B308:B309"/>
    <mergeCell ref="A286:A291"/>
    <mergeCell ref="B286:B287"/>
    <mergeCell ref="B289:B290"/>
    <mergeCell ref="A252:A261"/>
    <mergeCell ref="B252:B259"/>
    <mergeCell ref="A262:A275"/>
    <mergeCell ref="B262:B269"/>
    <mergeCell ref="B270:B272"/>
    <mergeCell ref="B273:B274"/>
    <mergeCell ref="A242:A251"/>
    <mergeCell ref="B242:B245"/>
    <mergeCell ref="B247:B248"/>
    <mergeCell ref="B249:B250"/>
    <mergeCell ref="A276:A282"/>
    <mergeCell ref="B276:B277"/>
    <mergeCell ref="B280:B281"/>
    <mergeCell ref="A283:A285"/>
    <mergeCell ref="B283:B284"/>
    <mergeCell ref="A205:A223"/>
    <mergeCell ref="B205:B214"/>
    <mergeCell ref="B216:B221"/>
    <mergeCell ref="A224:A225"/>
    <mergeCell ref="A226:A235"/>
    <mergeCell ref="B226:B229"/>
    <mergeCell ref="B230:B232"/>
    <mergeCell ref="A236:A241"/>
    <mergeCell ref="B236:B237"/>
    <mergeCell ref="A201:A204"/>
    <mergeCell ref="B201:B203"/>
    <mergeCell ref="A157:A162"/>
    <mergeCell ref="B157:B159"/>
    <mergeCell ref="A163:A186"/>
    <mergeCell ref="B163:B176"/>
    <mergeCell ref="B178:B182"/>
    <mergeCell ref="B183:B184"/>
    <mergeCell ref="A187:A192"/>
    <mergeCell ref="B187:B190"/>
    <mergeCell ref="A193:A197"/>
    <mergeCell ref="B193:B195"/>
    <mergeCell ref="A198:A200"/>
    <mergeCell ref="A119:A133"/>
    <mergeCell ref="B119:B127"/>
    <mergeCell ref="B129:B130"/>
    <mergeCell ref="B131:B132"/>
    <mergeCell ref="A134:A150"/>
    <mergeCell ref="B134:B142"/>
    <mergeCell ref="B144:B147"/>
    <mergeCell ref="B148:B149"/>
    <mergeCell ref="A151:A156"/>
    <mergeCell ref="B151:B153"/>
    <mergeCell ref="B154:B155"/>
    <mergeCell ref="A75:A107"/>
    <mergeCell ref="B75:B90"/>
    <mergeCell ref="B91:B92"/>
    <mergeCell ref="B93:B94"/>
    <mergeCell ref="B95:B102"/>
    <mergeCell ref="B103:B104"/>
    <mergeCell ref="B105:B106"/>
    <mergeCell ref="A108:A109"/>
    <mergeCell ref="A110:A118"/>
    <mergeCell ref="B110:B113"/>
    <mergeCell ref="B116:B117"/>
    <mergeCell ref="A49:A62"/>
    <mergeCell ref="B49:B55"/>
    <mergeCell ref="B56:B57"/>
    <mergeCell ref="B58:B60"/>
    <mergeCell ref="A63:A67"/>
    <mergeCell ref="B63:B64"/>
    <mergeCell ref="B65:B66"/>
    <mergeCell ref="A68:A74"/>
    <mergeCell ref="B68:B69"/>
    <mergeCell ref="B70:B71"/>
    <mergeCell ref="B72:B73"/>
    <mergeCell ref="B28:B29"/>
    <mergeCell ref="B30:B38"/>
    <mergeCell ref="B39:B40"/>
    <mergeCell ref="B41:B42"/>
    <mergeCell ref="A47:A48"/>
    <mergeCell ref="B47:B48"/>
    <mergeCell ref="C47:C48"/>
    <mergeCell ref="D47:E47"/>
    <mergeCell ref="F47:F48"/>
    <mergeCell ref="N6:O6"/>
    <mergeCell ref="Q6:R6"/>
    <mergeCell ref="T6:U6"/>
    <mergeCell ref="B25:B27"/>
    <mergeCell ref="B4:B5"/>
    <mergeCell ref="C4:C5"/>
    <mergeCell ref="D4:E4"/>
    <mergeCell ref="F4:F5"/>
    <mergeCell ref="B6:B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3:J56"/>
  <sheetViews>
    <sheetView workbookViewId="0">
      <selection activeCell="M24" sqref="M24"/>
    </sheetView>
  </sheetViews>
  <sheetFormatPr defaultColWidth="9.140625" defaultRowHeight="15"/>
  <cols>
    <col min="1" max="1" width="1.42578125" style="67" customWidth="1"/>
    <col min="2" max="2" width="46.5703125" style="67" customWidth="1"/>
    <col min="3" max="3" width="9.7109375" style="67" customWidth="1"/>
    <col min="4" max="4" width="5.5703125" style="67" bestFit="1" customWidth="1"/>
    <col min="5" max="5" width="9.7109375" style="67" customWidth="1"/>
    <col min="6" max="6" width="5.5703125" style="67" bestFit="1" customWidth="1"/>
    <col min="7" max="7" width="9.42578125" style="67" bestFit="1" customWidth="1"/>
    <col min="8" max="8" width="5.5703125" style="67" bestFit="1" customWidth="1"/>
    <col min="9" max="16384" width="9.140625" style="67"/>
  </cols>
  <sheetData>
    <row r="3" spans="2:10">
      <c r="I3" s="94" t="s">
        <v>209</v>
      </c>
    </row>
    <row r="5" spans="2:10">
      <c r="C5" s="98"/>
    </row>
    <row r="6" spans="2:10">
      <c r="C6" s="98"/>
    </row>
    <row r="7" spans="2:10" ht="18.75">
      <c r="B7" s="97" t="s">
        <v>415</v>
      </c>
      <c r="C7" s="99"/>
      <c r="D7" s="99"/>
      <c r="E7" s="99"/>
      <c r="F7" s="99"/>
      <c r="G7" s="99"/>
      <c r="H7" s="99"/>
      <c r="I7" s="99"/>
    </row>
    <row r="8" spans="2:10" ht="18.75">
      <c r="B8" s="100"/>
    </row>
    <row r="9" spans="2:10" ht="15.75" customHeight="1">
      <c r="B9" s="86" t="s">
        <v>410</v>
      </c>
      <c r="C9" s="95"/>
      <c r="D9" s="95"/>
      <c r="E9" s="95"/>
      <c r="F9" s="95"/>
      <c r="G9" s="95"/>
      <c r="H9" s="95"/>
      <c r="I9" s="95"/>
    </row>
    <row r="10" spans="2:10">
      <c r="C10" s="95"/>
      <c r="D10" s="95"/>
      <c r="E10" s="95"/>
      <c r="F10" s="95"/>
      <c r="G10" s="95"/>
      <c r="H10" s="95"/>
    </row>
    <row r="11" spans="2:10">
      <c r="B11" s="95"/>
      <c r="C11" s="95"/>
      <c r="D11" s="95"/>
      <c r="E11" s="95"/>
      <c r="F11" s="95"/>
      <c r="G11" s="95"/>
      <c r="H11" s="95"/>
    </row>
    <row r="12" spans="2:10">
      <c r="J12" s="102"/>
    </row>
    <row r="15" spans="2:10">
      <c r="J15" s="101"/>
    </row>
    <row r="28" spans="2:8">
      <c r="B28" s="95"/>
      <c r="C28" s="95"/>
      <c r="D28" s="95"/>
      <c r="E28" s="95"/>
      <c r="F28" s="95"/>
      <c r="G28" s="95"/>
      <c r="H28" s="95"/>
    </row>
    <row r="29" spans="2:8">
      <c r="B29" s="95"/>
      <c r="C29" s="95"/>
      <c r="D29" s="95"/>
      <c r="E29" s="95"/>
      <c r="F29" s="95"/>
      <c r="G29" s="95"/>
      <c r="H29" s="95"/>
    </row>
    <row r="30" spans="2:8">
      <c r="B30" s="86" t="s">
        <v>177</v>
      </c>
      <c r="C30" s="95"/>
      <c r="D30" s="95"/>
      <c r="E30" s="95"/>
      <c r="F30" s="95"/>
      <c r="G30" s="95"/>
      <c r="H30" s="95"/>
    </row>
    <row r="31" spans="2:8">
      <c r="B31" s="95"/>
      <c r="C31" s="95"/>
      <c r="D31" s="95"/>
      <c r="E31" s="95"/>
      <c r="F31" s="95"/>
      <c r="G31" s="95"/>
      <c r="H31" s="95"/>
    </row>
    <row r="32" spans="2:8">
      <c r="B32" s="95"/>
      <c r="C32" s="95"/>
      <c r="D32" s="95"/>
      <c r="E32" s="95"/>
      <c r="F32" s="95"/>
      <c r="G32" s="95"/>
      <c r="H32" s="95"/>
    </row>
    <row r="33" spans="2:8">
      <c r="B33" s="95"/>
      <c r="C33" s="95"/>
      <c r="D33" s="95"/>
      <c r="E33" s="95"/>
      <c r="F33" s="95"/>
      <c r="G33" s="95"/>
      <c r="H33" s="95"/>
    </row>
    <row r="34" spans="2:8">
      <c r="B34" s="95"/>
      <c r="C34" s="95"/>
      <c r="D34" s="95"/>
      <c r="E34" s="95"/>
      <c r="F34" s="95"/>
      <c r="G34" s="95"/>
      <c r="H34" s="95"/>
    </row>
    <row r="35" spans="2:8">
      <c r="B35" s="95"/>
      <c r="C35" s="95"/>
      <c r="D35" s="95"/>
      <c r="E35" s="95"/>
      <c r="F35" s="95"/>
      <c r="G35" s="95"/>
      <c r="H35" s="95"/>
    </row>
    <row r="36" spans="2:8">
      <c r="B36" s="95"/>
      <c r="C36" s="95"/>
      <c r="D36" s="95"/>
      <c r="E36" s="95"/>
      <c r="F36" s="95"/>
      <c r="G36" s="95"/>
      <c r="H36" s="95"/>
    </row>
    <row r="37" spans="2:8">
      <c r="B37" s="95"/>
      <c r="C37" s="95"/>
      <c r="D37" s="95"/>
      <c r="E37" s="95"/>
      <c r="F37" s="95"/>
      <c r="G37" s="95"/>
      <c r="H37" s="95"/>
    </row>
    <row r="38" spans="2:8">
      <c r="B38" s="95"/>
      <c r="C38" s="95"/>
      <c r="D38" s="95"/>
      <c r="E38" s="95"/>
      <c r="F38" s="95"/>
      <c r="G38" s="95"/>
      <c r="H38" s="95"/>
    </row>
    <row r="39" spans="2:8">
      <c r="B39" s="95"/>
      <c r="C39" s="95"/>
      <c r="D39" s="95"/>
      <c r="E39" s="95"/>
      <c r="F39" s="95"/>
      <c r="G39" s="95"/>
      <c r="H39" s="95"/>
    </row>
    <row r="40" spans="2:8">
      <c r="B40" s="95"/>
      <c r="C40" s="95"/>
      <c r="D40" s="95"/>
      <c r="E40" s="95"/>
      <c r="F40" s="95"/>
      <c r="G40" s="95"/>
      <c r="H40" s="95"/>
    </row>
    <row r="41" spans="2:8">
      <c r="B41" s="95"/>
      <c r="C41" s="95"/>
      <c r="D41" s="95"/>
      <c r="E41" s="95"/>
      <c r="F41" s="95"/>
      <c r="G41" s="95"/>
      <c r="H41" s="95"/>
    </row>
    <row r="42" spans="2:8">
      <c r="B42" s="95"/>
      <c r="C42" s="95"/>
      <c r="D42" s="95"/>
      <c r="E42" s="95"/>
      <c r="F42" s="95"/>
      <c r="G42" s="95"/>
      <c r="H42" s="95"/>
    </row>
    <row r="43" spans="2:8">
      <c r="B43" s="95"/>
      <c r="C43" s="95"/>
      <c r="D43" s="95"/>
      <c r="E43" s="95"/>
      <c r="F43" s="95"/>
      <c r="G43" s="95"/>
      <c r="H43" s="95"/>
    </row>
    <row r="44" spans="2:8">
      <c r="B44" s="95"/>
      <c r="C44" s="95"/>
      <c r="D44" s="95"/>
      <c r="E44" s="95"/>
      <c r="F44" s="95"/>
      <c r="G44" s="95"/>
      <c r="H44" s="95"/>
    </row>
    <row r="45" spans="2:8">
      <c r="B45" s="95"/>
      <c r="C45" s="95"/>
      <c r="D45" s="95"/>
      <c r="E45" s="95"/>
      <c r="F45" s="95"/>
      <c r="G45" s="95"/>
      <c r="H45" s="95"/>
    </row>
    <row r="46" spans="2:8">
      <c r="B46" s="95"/>
      <c r="C46" s="95"/>
      <c r="D46" s="95"/>
      <c r="E46" s="95"/>
      <c r="F46" s="95"/>
      <c r="G46" s="95"/>
      <c r="H46" s="95"/>
    </row>
    <row r="47" spans="2:8">
      <c r="B47" s="95"/>
      <c r="C47" s="95"/>
      <c r="D47" s="95"/>
      <c r="E47" s="95"/>
      <c r="F47" s="95"/>
      <c r="G47" s="95"/>
      <c r="H47" s="95"/>
    </row>
    <row r="48" spans="2:8">
      <c r="B48" s="95"/>
      <c r="C48" s="95"/>
      <c r="D48" s="95"/>
      <c r="E48" s="95"/>
      <c r="F48" s="95"/>
      <c r="G48" s="95"/>
      <c r="H48" s="95"/>
    </row>
    <row r="49" spans="2:10">
      <c r="B49" s="95"/>
      <c r="C49" s="95"/>
      <c r="D49" s="95"/>
      <c r="E49" s="95"/>
      <c r="F49" s="95"/>
      <c r="G49" s="95"/>
      <c r="H49" s="95"/>
    </row>
    <row r="50" spans="2:10">
      <c r="B50" s="95"/>
      <c r="C50" s="95"/>
      <c r="D50" s="95"/>
      <c r="E50" s="95"/>
      <c r="F50" s="95"/>
      <c r="G50" s="95"/>
      <c r="H50" s="95"/>
    </row>
    <row r="51" spans="2:10">
      <c r="B51" s="99"/>
      <c r="C51" s="99"/>
      <c r="D51" s="99"/>
      <c r="E51" s="99"/>
      <c r="F51" s="99"/>
      <c r="G51" s="99"/>
      <c r="H51" s="99"/>
      <c r="I51" s="99"/>
    </row>
    <row r="52" spans="2:10">
      <c r="B52" s="67" t="s">
        <v>405</v>
      </c>
    </row>
    <row r="55" spans="2:10" ht="23.25" customHeight="1">
      <c r="B55" s="124" t="s">
        <v>398</v>
      </c>
      <c r="C55" s="125"/>
      <c r="D55" s="125"/>
      <c r="E55" s="125"/>
      <c r="F55" s="125"/>
      <c r="G55" s="125"/>
      <c r="H55" s="125"/>
      <c r="I55" s="125"/>
      <c r="J55" s="103"/>
    </row>
    <row r="56" spans="2:10" ht="273" customHeight="1">
      <c r="B56" s="126" t="s">
        <v>408</v>
      </c>
      <c r="C56" s="127"/>
      <c r="D56" s="127"/>
      <c r="E56" s="127"/>
      <c r="F56" s="127"/>
      <c r="G56" s="127"/>
      <c r="H56" s="127"/>
      <c r="I56" s="127"/>
      <c r="J56" s="128"/>
    </row>
  </sheetData>
  <sheetProtection password="CC3D" sheet="1" objects="1" scenarios="1"/>
  <mergeCells count="2">
    <mergeCell ref="B55:I55"/>
    <mergeCell ref="B56:J56"/>
  </mergeCells>
  <hyperlinks>
    <hyperlink ref="I3" location="'2.3'!A1" display="Tornar a l'índex"/>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AI328"/>
  <sheetViews>
    <sheetView showGridLines="0" topLeftCell="L86" zoomScale="90" zoomScaleNormal="90" workbookViewId="0">
      <selection activeCell="Y102" sqref="Y102"/>
    </sheetView>
  </sheetViews>
  <sheetFormatPr defaultColWidth="9.140625" defaultRowHeight="15"/>
  <cols>
    <col min="1" max="1" width="24.85546875" style="2" customWidth="1"/>
    <col min="2" max="2" width="53.140625" style="2" customWidth="1"/>
    <col min="3" max="3" width="94.5703125" customWidth="1"/>
    <col min="13" max="13" width="9.140625" style="2"/>
    <col min="14" max="14" width="4" customWidth="1"/>
    <col min="25" max="25" width="62.28515625" style="48" customWidth="1"/>
    <col min="26" max="26" width="9.42578125" bestFit="1" customWidth="1"/>
  </cols>
  <sheetData>
    <row r="1" spans="1:35">
      <c r="A1" s="1" t="s">
        <v>108</v>
      </c>
    </row>
    <row r="4" spans="1:35" ht="15" customHeight="1">
      <c r="B4" s="132" t="s">
        <v>1</v>
      </c>
      <c r="C4" s="132" t="s">
        <v>2</v>
      </c>
      <c r="D4" s="149" t="s">
        <v>109</v>
      </c>
      <c r="E4" s="149"/>
      <c r="F4" s="149"/>
      <c r="G4" s="149"/>
      <c r="H4" s="149"/>
      <c r="I4" s="149"/>
      <c r="J4" s="149"/>
      <c r="K4" s="149"/>
      <c r="L4" s="149"/>
      <c r="M4" s="133" t="s">
        <v>3</v>
      </c>
    </row>
    <row r="5" spans="1:35">
      <c r="B5" s="132"/>
      <c r="C5" s="132"/>
      <c r="D5" s="22" t="s">
        <v>110</v>
      </c>
      <c r="E5" s="22" t="s">
        <v>111</v>
      </c>
      <c r="F5" s="22" t="s">
        <v>112</v>
      </c>
      <c r="G5" s="22" t="s">
        <v>113</v>
      </c>
      <c r="H5" s="22" t="s">
        <v>114</v>
      </c>
      <c r="I5" s="22" t="s">
        <v>115</v>
      </c>
      <c r="J5" s="22" t="s">
        <v>116</v>
      </c>
      <c r="K5" s="22" t="s">
        <v>117</v>
      </c>
      <c r="L5" s="22" t="s">
        <v>118</v>
      </c>
      <c r="M5" s="133"/>
      <c r="O5" t="str">
        <f>D5</f>
        <v>16-19</v>
      </c>
      <c r="P5" t="str">
        <f t="shared" ref="P5:W5" si="0">E5</f>
        <v>20-24</v>
      </c>
      <c r="Q5" t="str">
        <f t="shared" si="0"/>
        <v>25-29</v>
      </c>
      <c r="R5" t="str">
        <f t="shared" si="0"/>
        <v>31-34</v>
      </c>
      <c r="S5" t="str">
        <f t="shared" si="0"/>
        <v>35-39</v>
      </c>
      <c r="T5" t="str">
        <f t="shared" si="0"/>
        <v>40-49</v>
      </c>
      <c r="U5" t="str">
        <f t="shared" si="0"/>
        <v>50-59</v>
      </c>
      <c r="V5" t="str">
        <f t="shared" si="0"/>
        <v>60-64</v>
      </c>
      <c r="W5" t="str">
        <f t="shared" si="0"/>
        <v>≥ 65</v>
      </c>
    </row>
    <row r="6" spans="1:35" ht="15" customHeight="1">
      <c r="B6" s="136" t="s">
        <v>4</v>
      </c>
      <c r="C6" s="31" t="s">
        <v>5</v>
      </c>
      <c r="D6" s="49">
        <v>1</v>
      </c>
      <c r="E6" s="49">
        <v>2</v>
      </c>
      <c r="F6" s="49">
        <v>3</v>
      </c>
      <c r="G6" s="49">
        <v>15</v>
      </c>
      <c r="H6" s="49">
        <v>16</v>
      </c>
      <c r="I6" s="49">
        <v>17</v>
      </c>
      <c r="J6" s="49">
        <v>7</v>
      </c>
      <c r="K6" s="49"/>
      <c r="L6" s="49"/>
      <c r="M6" s="32">
        <v>61</v>
      </c>
      <c r="O6" s="27">
        <f>D6/M6</f>
        <v>1.6393442622950821E-2</v>
      </c>
      <c r="P6" s="27">
        <f>E6/M6</f>
        <v>3.2786885245901641E-2</v>
      </c>
      <c r="Q6" s="27">
        <f>F6/M6</f>
        <v>4.9180327868852458E-2</v>
      </c>
      <c r="R6" s="27">
        <f>G6/M6</f>
        <v>0.24590163934426229</v>
      </c>
      <c r="S6" s="27">
        <f>H6/M6</f>
        <v>0.26229508196721313</v>
      </c>
      <c r="T6" s="27">
        <f>I6/M6</f>
        <v>0.27868852459016391</v>
      </c>
      <c r="U6" s="27">
        <f>J6/M6</f>
        <v>0.11475409836065574</v>
      </c>
      <c r="V6" s="27">
        <f>K6/M6</f>
        <v>0</v>
      </c>
      <c r="W6" s="27">
        <f>L6/M6</f>
        <v>0</v>
      </c>
      <c r="Y6" s="48" t="s">
        <v>173</v>
      </c>
      <c r="Z6" t="str">
        <f>O5</f>
        <v>16-19</v>
      </c>
      <c r="AA6" t="str">
        <f t="shared" ref="AA6:AF6" si="1">P5</f>
        <v>20-24</v>
      </c>
      <c r="AB6" t="str">
        <f t="shared" si="1"/>
        <v>25-29</v>
      </c>
      <c r="AC6" t="str">
        <f t="shared" si="1"/>
        <v>31-34</v>
      </c>
      <c r="AD6" t="str">
        <f t="shared" si="1"/>
        <v>35-39</v>
      </c>
      <c r="AE6" t="str">
        <f t="shared" si="1"/>
        <v>40-49</v>
      </c>
      <c r="AF6" t="str">
        <f t="shared" si="1"/>
        <v>50-59</v>
      </c>
      <c r="AG6" t="str">
        <f t="shared" ref="AG6" si="2">V5</f>
        <v>60-64</v>
      </c>
      <c r="AH6" t="str">
        <f t="shared" ref="AH6" si="3">W5</f>
        <v>≥ 65</v>
      </c>
      <c r="AI6" t="s">
        <v>181</v>
      </c>
    </row>
    <row r="7" spans="1:35">
      <c r="B7" s="137"/>
      <c r="C7" s="33" t="s">
        <v>6</v>
      </c>
      <c r="D7" s="50">
        <v>120</v>
      </c>
      <c r="E7" s="50">
        <v>134</v>
      </c>
      <c r="F7" s="50">
        <v>113</v>
      </c>
      <c r="G7" s="50">
        <v>116</v>
      </c>
      <c r="H7" s="50">
        <v>163</v>
      </c>
      <c r="I7" s="50">
        <v>278</v>
      </c>
      <c r="J7" s="50">
        <v>102</v>
      </c>
      <c r="K7" s="50">
        <v>3</v>
      </c>
      <c r="L7" s="50">
        <v>1</v>
      </c>
      <c r="M7" s="34">
        <v>1030</v>
      </c>
      <c r="O7" s="27">
        <f t="shared" ref="O7:O43" si="4">D7/M7</f>
        <v>0.11650485436893204</v>
      </c>
      <c r="P7" s="27">
        <f t="shared" ref="P7:P43" si="5">E7/M7</f>
        <v>0.13009708737864079</v>
      </c>
      <c r="Q7" s="27">
        <f t="shared" ref="Q7:Q43" si="6">F7/M7</f>
        <v>0.10970873786407767</v>
      </c>
      <c r="R7" s="27">
        <f t="shared" ref="R7:R43" si="7">G7/M7</f>
        <v>0.11262135922330097</v>
      </c>
      <c r="S7" s="27">
        <f t="shared" ref="S7:S43" si="8">H7/M7</f>
        <v>0.15825242718446603</v>
      </c>
      <c r="T7" s="27">
        <f t="shared" ref="T7:T43" si="9">I7/M7</f>
        <v>0.26990291262135924</v>
      </c>
      <c r="U7" s="27">
        <f t="shared" ref="U7:U43" si="10">J7/M7</f>
        <v>9.9029126213592236E-2</v>
      </c>
      <c r="V7" s="27">
        <f t="shared" ref="V7:V43" si="11">K7/M7</f>
        <v>2.9126213592233011E-3</v>
      </c>
      <c r="W7" s="27">
        <f t="shared" ref="W7:W43" si="12">L7/M7</f>
        <v>9.7087378640776695E-4</v>
      </c>
      <c r="Y7" s="48" t="str">
        <f>B6</f>
        <v>Programes de formació professional per a l'ocupació</v>
      </c>
      <c r="Z7" s="28">
        <f>SUM(D6:D24)</f>
        <v>1857</v>
      </c>
      <c r="AA7" s="28">
        <f t="shared" ref="AA7:AH7" si="13">SUM(E6:E24)</f>
        <v>3174</v>
      </c>
      <c r="AB7" s="28">
        <f t="shared" si="13"/>
        <v>3488</v>
      </c>
      <c r="AC7" s="28">
        <f t="shared" si="13"/>
        <v>3743</v>
      </c>
      <c r="AD7" s="28">
        <f t="shared" si="13"/>
        <v>4552</v>
      </c>
      <c r="AE7" s="28">
        <f t="shared" si="13"/>
        <v>9458</v>
      </c>
      <c r="AF7" s="28">
        <f t="shared" si="13"/>
        <v>6100</v>
      </c>
      <c r="AG7" s="28">
        <f t="shared" si="13"/>
        <v>449</v>
      </c>
      <c r="AH7" s="28">
        <f t="shared" si="13"/>
        <v>13</v>
      </c>
      <c r="AI7" s="28">
        <f>SUM(Z7:AH7)</f>
        <v>32834</v>
      </c>
    </row>
    <row r="8" spans="1:35">
      <c r="B8" s="137"/>
      <c r="C8" s="33" t="s">
        <v>7</v>
      </c>
      <c r="D8" s="50">
        <v>241</v>
      </c>
      <c r="E8" s="50">
        <v>191</v>
      </c>
      <c r="F8" s="50">
        <v>193</v>
      </c>
      <c r="G8" s="50">
        <v>166</v>
      </c>
      <c r="H8" s="50">
        <v>167</v>
      </c>
      <c r="I8" s="50">
        <v>303</v>
      </c>
      <c r="J8" s="50">
        <v>191</v>
      </c>
      <c r="K8" s="50">
        <v>9</v>
      </c>
      <c r="L8" s="50"/>
      <c r="M8" s="34">
        <v>1461</v>
      </c>
      <c r="O8" s="27">
        <f t="shared" si="4"/>
        <v>0.16495550992470911</v>
      </c>
      <c r="P8" s="27">
        <f t="shared" si="5"/>
        <v>0.13073237508555785</v>
      </c>
      <c r="Q8" s="27">
        <f t="shared" si="6"/>
        <v>0.13210130047912388</v>
      </c>
      <c r="R8" s="27">
        <f t="shared" si="7"/>
        <v>0.1136208076659822</v>
      </c>
      <c r="S8" s="27">
        <f t="shared" si="8"/>
        <v>0.11430527036276524</v>
      </c>
      <c r="T8" s="27">
        <f t="shared" si="9"/>
        <v>0.20739219712525667</v>
      </c>
      <c r="U8" s="27">
        <f t="shared" si="10"/>
        <v>0.13073237508555785</v>
      </c>
      <c r="V8" s="27">
        <f t="shared" si="11"/>
        <v>6.1601642710472282E-3</v>
      </c>
      <c r="W8" s="27">
        <f t="shared" si="12"/>
        <v>0</v>
      </c>
      <c r="Y8" s="48" t="str">
        <f>B25</f>
        <v>Accions formatives en el marc 30 Plus*</v>
      </c>
      <c r="Z8" s="28">
        <f>SUM(D25:D27)</f>
        <v>0</v>
      </c>
      <c r="AA8" s="28">
        <f t="shared" ref="AA8:AH8" si="14">SUM(E25:E27)</f>
        <v>0</v>
      </c>
      <c r="AB8" s="28">
        <f t="shared" si="14"/>
        <v>0</v>
      </c>
      <c r="AC8" s="28">
        <f t="shared" si="14"/>
        <v>166</v>
      </c>
      <c r="AD8" s="28">
        <f t="shared" si="14"/>
        <v>170</v>
      </c>
      <c r="AE8" s="28">
        <f t="shared" si="14"/>
        <v>385</v>
      </c>
      <c r="AF8" s="28">
        <f t="shared" si="14"/>
        <v>213</v>
      </c>
      <c r="AG8" s="28">
        <f t="shared" si="14"/>
        <v>16</v>
      </c>
      <c r="AH8" s="28">
        <f t="shared" si="14"/>
        <v>0</v>
      </c>
      <c r="AI8" s="28">
        <f t="shared" ref="AI8:AI13" si="15">SUM(Z8:AH8)</f>
        <v>950</v>
      </c>
    </row>
    <row r="9" spans="1:35">
      <c r="B9" s="137"/>
      <c r="C9" s="33" t="s">
        <v>8</v>
      </c>
      <c r="D9" s="50">
        <v>22</v>
      </c>
      <c r="E9" s="50">
        <v>100</v>
      </c>
      <c r="F9" s="50">
        <v>160</v>
      </c>
      <c r="G9" s="50">
        <v>251</v>
      </c>
      <c r="H9" s="50">
        <v>336</v>
      </c>
      <c r="I9" s="50">
        <v>589</v>
      </c>
      <c r="J9" s="50">
        <v>285</v>
      </c>
      <c r="K9" s="50">
        <v>19</v>
      </c>
      <c r="L9" s="50"/>
      <c r="M9" s="34">
        <v>1762</v>
      </c>
      <c r="O9" s="27">
        <f t="shared" si="4"/>
        <v>1.2485811577752554E-2</v>
      </c>
      <c r="P9" s="27">
        <f t="shared" si="5"/>
        <v>5.6753688989784334E-2</v>
      </c>
      <c r="Q9" s="27">
        <f t="shared" si="6"/>
        <v>9.0805902383654935E-2</v>
      </c>
      <c r="R9" s="27">
        <f t="shared" si="7"/>
        <v>0.14245175936435869</v>
      </c>
      <c r="S9" s="27">
        <f t="shared" si="8"/>
        <v>0.19069239500567536</v>
      </c>
      <c r="T9" s="27">
        <f t="shared" si="9"/>
        <v>0.33427922814982974</v>
      </c>
      <c r="U9" s="27">
        <f t="shared" si="10"/>
        <v>0.16174801362088537</v>
      </c>
      <c r="V9" s="27">
        <f t="shared" si="11"/>
        <v>1.0783200908059024E-2</v>
      </c>
      <c r="W9" s="27">
        <f t="shared" si="12"/>
        <v>0</v>
      </c>
      <c r="Y9" s="48" t="str">
        <f>B28</f>
        <v>Accions formatives en el marc del Conveni nou CIRE*</v>
      </c>
      <c r="Z9" s="28">
        <f>D28+D29</f>
        <v>62</v>
      </c>
      <c r="AA9" s="28">
        <f t="shared" ref="AA9:AH9" si="16">E28+E29</f>
        <v>1</v>
      </c>
      <c r="AB9" s="28">
        <f t="shared" si="16"/>
        <v>4</v>
      </c>
      <c r="AC9" s="28">
        <f t="shared" si="16"/>
        <v>13</v>
      </c>
      <c r="AD9" s="28">
        <f t="shared" si="16"/>
        <v>13</v>
      </c>
      <c r="AE9" s="28">
        <f t="shared" si="16"/>
        <v>28</v>
      </c>
      <c r="AF9" s="28">
        <f t="shared" si="16"/>
        <v>12</v>
      </c>
      <c r="AG9" s="28">
        <f t="shared" si="16"/>
        <v>2</v>
      </c>
      <c r="AH9" s="28">
        <f t="shared" si="16"/>
        <v>0</v>
      </c>
      <c r="AI9" s="28">
        <f t="shared" si="15"/>
        <v>135</v>
      </c>
    </row>
    <row r="10" spans="1:35">
      <c r="B10" s="137"/>
      <c r="C10" s="33" t="s">
        <v>9</v>
      </c>
      <c r="D10" s="50">
        <v>4</v>
      </c>
      <c r="E10" s="50">
        <v>8</v>
      </c>
      <c r="F10" s="50">
        <v>15</v>
      </c>
      <c r="G10" s="50">
        <v>24</v>
      </c>
      <c r="H10" s="50">
        <v>28</v>
      </c>
      <c r="I10" s="50">
        <v>70</v>
      </c>
      <c r="J10" s="50">
        <v>47</v>
      </c>
      <c r="K10" s="50">
        <v>6</v>
      </c>
      <c r="L10" s="50"/>
      <c r="M10" s="34">
        <v>202</v>
      </c>
      <c r="O10" s="27">
        <f t="shared" si="4"/>
        <v>1.9801980198019802E-2</v>
      </c>
      <c r="P10" s="27">
        <f t="shared" si="5"/>
        <v>3.9603960396039604E-2</v>
      </c>
      <c r="Q10" s="27">
        <f t="shared" si="6"/>
        <v>7.4257425742574254E-2</v>
      </c>
      <c r="R10" s="27">
        <f t="shared" si="7"/>
        <v>0.11881188118811881</v>
      </c>
      <c r="S10" s="27">
        <f t="shared" si="8"/>
        <v>0.13861386138613863</v>
      </c>
      <c r="T10" s="27">
        <f t="shared" si="9"/>
        <v>0.34653465346534651</v>
      </c>
      <c r="U10" s="27">
        <f t="shared" si="10"/>
        <v>0.23267326732673269</v>
      </c>
      <c r="V10" s="27">
        <f t="shared" si="11"/>
        <v>2.9702970297029702E-2</v>
      </c>
      <c r="W10" s="27">
        <f t="shared" si="12"/>
        <v>0</v>
      </c>
      <c r="Y10" s="48" t="str">
        <f>B30</f>
        <v>Accions formatives en el marc del Programa de Garantia Juvenil*</v>
      </c>
      <c r="Z10" s="28">
        <f>SUM(D30:D38)</f>
        <v>2455</v>
      </c>
      <c r="AA10" s="28">
        <f t="shared" ref="AA10:AH10" si="17">SUM(E30:E38)</f>
        <v>2360</v>
      </c>
      <c r="AB10" s="28">
        <f t="shared" si="17"/>
        <v>1219</v>
      </c>
      <c r="AC10" s="28">
        <f t="shared" si="17"/>
        <v>37</v>
      </c>
      <c r="AD10" s="28">
        <f t="shared" si="17"/>
        <v>7</v>
      </c>
      <c r="AE10" s="28">
        <f t="shared" si="17"/>
        <v>13</v>
      </c>
      <c r="AF10" s="28">
        <f t="shared" si="17"/>
        <v>0</v>
      </c>
      <c r="AG10" s="28">
        <f t="shared" si="17"/>
        <v>0</v>
      </c>
      <c r="AH10" s="28">
        <f t="shared" si="17"/>
        <v>0</v>
      </c>
      <c r="AI10" s="28">
        <f t="shared" si="15"/>
        <v>6091</v>
      </c>
    </row>
    <row r="11" spans="1:35">
      <c r="B11" s="137"/>
      <c r="C11" s="33" t="s">
        <v>10</v>
      </c>
      <c r="D11" s="50">
        <v>13</v>
      </c>
      <c r="E11" s="50">
        <v>19</v>
      </c>
      <c r="F11" s="50">
        <v>42</v>
      </c>
      <c r="G11" s="50">
        <v>81</v>
      </c>
      <c r="H11" s="50">
        <v>65</v>
      </c>
      <c r="I11" s="50">
        <v>202</v>
      </c>
      <c r="J11" s="50">
        <v>118</v>
      </c>
      <c r="K11" s="50">
        <v>8</v>
      </c>
      <c r="L11" s="50"/>
      <c r="M11" s="34">
        <v>548</v>
      </c>
      <c r="O11" s="27">
        <f t="shared" si="4"/>
        <v>2.3722627737226276E-2</v>
      </c>
      <c r="P11" s="27">
        <f t="shared" si="5"/>
        <v>3.4671532846715328E-2</v>
      </c>
      <c r="Q11" s="27">
        <f t="shared" si="6"/>
        <v>7.6642335766423361E-2</v>
      </c>
      <c r="R11" s="27">
        <f t="shared" si="7"/>
        <v>0.1478102189781022</v>
      </c>
      <c r="S11" s="27">
        <f t="shared" si="8"/>
        <v>0.11861313868613138</v>
      </c>
      <c r="T11" s="27">
        <f t="shared" si="9"/>
        <v>0.36861313868613138</v>
      </c>
      <c r="U11" s="27">
        <f t="shared" si="10"/>
        <v>0.21532846715328466</v>
      </c>
      <c r="V11" s="27">
        <f t="shared" si="11"/>
        <v>1.4598540145985401E-2</v>
      </c>
      <c r="W11" s="27">
        <f t="shared" si="12"/>
        <v>0</v>
      </c>
      <c r="Y11" s="48" t="str">
        <f>B39</f>
        <v>Accions formatives en el marc del Programa de Treball i Formació*</v>
      </c>
      <c r="Z11" s="28">
        <f>D39+D40</f>
        <v>1</v>
      </c>
      <c r="AA11" s="28">
        <f t="shared" ref="AA11:AH11" si="18">E39+E40</f>
        <v>3</v>
      </c>
      <c r="AB11" s="28">
        <f t="shared" si="18"/>
        <v>22</v>
      </c>
      <c r="AC11" s="28">
        <f t="shared" si="18"/>
        <v>49</v>
      </c>
      <c r="AD11" s="28">
        <f t="shared" si="18"/>
        <v>67</v>
      </c>
      <c r="AE11" s="28">
        <f t="shared" si="18"/>
        <v>435</v>
      </c>
      <c r="AF11" s="28">
        <f t="shared" si="18"/>
        <v>576</v>
      </c>
      <c r="AG11" s="28">
        <f t="shared" si="18"/>
        <v>80</v>
      </c>
      <c r="AH11" s="28">
        <f t="shared" si="18"/>
        <v>4</v>
      </c>
      <c r="AI11" s="28">
        <f t="shared" si="15"/>
        <v>1237</v>
      </c>
    </row>
    <row r="12" spans="1:35" ht="32.25" customHeight="1">
      <c r="B12" s="137"/>
      <c r="C12" s="33" t="s">
        <v>11</v>
      </c>
      <c r="D12" s="50">
        <v>4</v>
      </c>
      <c r="E12" s="50">
        <v>8</v>
      </c>
      <c r="F12" s="50">
        <v>41</v>
      </c>
      <c r="G12" s="50">
        <v>52</v>
      </c>
      <c r="H12" s="50">
        <v>65</v>
      </c>
      <c r="I12" s="50">
        <v>162</v>
      </c>
      <c r="J12" s="50">
        <v>69</v>
      </c>
      <c r="K12" s="50"/>
      <c r="L12" s="50"/>
      <c r="M12" s="34">
        <v>401</v>
      </c>
      <c r="O12" s="27">
        <f t="shared" si="4"/>
        <v>9.9750623441396506E-3</v>
      </c>
      <c r="P12" s="27">
        <f t="shared" si="5"/>
        <v>1.9950124688279301E-2</v>
      </c>
      <c r="Q12" s="27">
        <f t="shared" si="6"/>
        <v>0.10224438902743142</v>
      </c>
      <c r="R12" s="27">
        <f t="shared" si="7"/>
        <v>0.12967581047381546</v>
      </c>
      <c r="S12" s="27">
        <f t="shared" si="8"/>
        <v>0.16209476309226933</v>
      </c>
      <c r="T12" s="27">
        <f t="shared" si="9"/>
        <v>0.40399002493765584</v>
      </c>
      <c r="U12" s="27">
        <f t="shared" si="10"/>
        <v>0.17206982543640897</v>
      </c>
      <c r="V12" s="27">
        <f t="shared" si="11"/>
        <v>0</v>
      </c>
      <c r="W12" s="27">
        <f t="shared" si="12"/>
        <v>0</v>
      </c>
      <c r="Y12" s="48" t="str">
        <f>B41</f>
        <v>Accions formatives en el marc de Programes Integrals persones desocupades de llarga durada majors de 30 anys*</v>
      </c>
      <c r="Z12" s="28">
        <f>D42+D41</f>
        <v>0</v>
      </c>
      <c r="AA12" s="28">
        <f t="shared" ref="AA12:AH12" si="19">E42+E41</f>
        <v>0</v>
      </c>
      <c r="AB12" s="28">
        <f t="shared" si="19"/>
        <v>0</v>
      </c>
      <c r="AC12" s="28">
        <f t="shared" si="19"/>
        <v>59</v>
      </c>
      <c r="AD12" s="28">
        <f t="shared" si="19"/>
        <v>63</v>
      </c>
      <c r="AE12" s="28">
        <f t="shared" si="19"/>
        <v>212</v>
      </c>
      <c r="AF12" s="28">
        <f t="shared" si="19"/>
        <v>182</v>
      </c>
      <c r="AG12" s="28">
        <f t="shared" si="19"/>
        <v>18</v>
      </c>
      <c r="AH12" s="28">
        <f t="shared" si="19"/>
        <v>0</v>
      </c>
      <c r="AI12" s="28">
        <f t="shared" si="15"/>
        <v>534</v>
      </c>
    </row>
    <row r="13" spans="1:35">
      <c r="B13" s="137"/>
      <c r="C13" s="33" t="s">
        <v>12</v>
      </c>
      <c r="D13" s="50">
        <v>29</v>
      </c>
      <c r="E13" s="50">
        <v>29</v>
      </c>
      <c r="F13" s="50">
        <v>50</v>
      </c>
      <c r="G13" s="50">
        <v>104</v>
      </c>
      <c r="H13" s="50">
        <v>141</v>
      </c>
      <c r="I13" s="50">
        <v>188</v>
      </c>
      <c r="J13" s="50">
        <v>148</v>
      </c>
      <c r="K13" s="50">
        <v>38</v>
      </c>
      <c r="L13" s="50">
        <v>2</v>
      </c>
      <c r="M13" s="34">
        <v>729</v>
      </c>
      <c r="O13" s="27">
        <f t="shared" si="4"/>
        <v>3.9780521262002745E-2</v>
      </c>
      <c r="P13" s="27">
        <f t="shared" si="5"/>
        <v>3.9780521262002745E-2</v>
      </c>
      <c r="Q13" s="27">
        <f t="shared" si="6"/>
        <v>6.8587105624142664E-2</v>
      </c>
      <c r="R13" s="27">
        <f t="shared" si="7"/>
        <v>0.14266117969821673</v>
      </c>
      <c r="S13" s="27">
        <f t="shared" si="8"/>
        <v>0.19341563786008231</v>
      </c>
      <c r="T13" s="27">
        <f t="shared" si="9"/>
        <v>0.25788751714677638</v>
      </c>
      <c r="U13" s="27">
        <f t="shared" si="10"/>
        <v>0.20301783264746229</v>
      </c>
      <c r="V13" s="27">
        <f t="shared" si="11"/>
        <v>5.2126200274348423E-2</v>
      </c>
      <c r="W13" s="27">
        <f t="shared" si="12"/>
        <v>2.7434842249657062E-3</v>
      </c>
      <c r="Y13" s="48" t="s">
        <v>174</v>
      </c>
      <c r="Z13" s="28">
        <f>SUM(Z7:Z12)</f>
        <v>4375</v>
      </c>
      <c r="AA13" s="28">
        <f t="shared" ref="AA13:AH13" si="20">SUM(AA7:AA12)</f>
        <v>5538</v>
      </c>
      <c r="AB13" s="28">
        <f t="shared" si="20"/>
        <v>4733</v>
      </c>
      <c r="AC13" s="28">
        <f t="shared" si="20"/>
        <v>4067</v>
      </c>
      <c r="AD13" s="28">
        <f t="shared" si="20"/>
        <v>4872</v>
      </c>
      <c r="AE13" s="28">
        <f t="shared" si="20"/>
        <v>10531</v>
      </c>
      <c r="AF13" s="28">
        <f t="shared" si="20"/>
        <v>7083</v>
      </c>
      <c r="AG13" s="28">
        <f t="shared" si="20"/>
        <v>565</v>
      </c>
      <c r="AH13" s="28">
        <f t="shared" si="20"/>
        <v>17</v>
      </c>
      <c r="AI13" s="28">
        <f t="shared" si="15"/>
        <v>41781</v>
      </c>
    </row>
    <row r="14" spans="1:35">
      <c r="B14" s="137"/>
      <c r="C14" s="33" t="s">
        <v>13</v>
      </c>
      <c r="D14" s="50">
        <v>152</v>
      </c>
      <c r="E14" s="50">
        <v>366</v>
      </c>
      <c r="F14" s="50">
        <v>212</v>
      </c>
      <c r="G14" s="50"/>
      <c r="H14" s="50"/>
      <c r="I14" s="50"/>
      <c r="J14" s="50"/>
      <c r="K14" s="50"/>
      <c r="L14" s="50"/>
      <c r="M14" s="34">
        <v>730</v>
      </c>
      <c r="O14" s="27">
        <f t="shared" si="4"/>
        <v>0.20821917808219179</v>
      </c>
      <c r="P14" s="27">
        <f t="shared" si="5"/>
        <v>0.50136986301369868</v>
      </c>
      <c r="Q14" s="27">
        <f t="shared" si="6"/>
        <v>0.29041095890410956</v>
      </c>
      <c r="R14" s="27">
        <f t="shared" si="7"/>
        <v>0</v>
      </c>
      <c r="S14" s="27">
        <f t="shared" si="8"/>
        <v>0</v>
      </c>
      <c r="T14" s="27">
        <f t="shared" si="9"/>
        <v>0</v>
      </c>
      <c r="U14" s="27">
        <f t="shared" si="10"/>
        <v>0</v>
      </c>
      <c r="V14" s="27">
        <f t="shared" si="11"/>
        <v>0</v>
      </c>
      <c r="W14" s="27">
        <f t="shared" si="12"/>
        <v>0</v>
      </c>
    </row>
    <row r="15" spans="1:35">
      <c r="B15" s="137"/>
      <c r="C15" s="33" t="s">
        <v>14</v>
      </c>
      <c r="D15" s="50">
        <v>6</v>
      </c>
      <c r="E15" s="50">
        <v>9</v>
      </c>
      <c r="F15" s="50">
        <v>3</v>
      </c>
      <c r="G15" s="50"/>
      <c r="H15" s="50"/>
      <c r="I15" s="50"/>
      <c r="J15" s="50"/>
      <c r="K15" s="50"/>
      <c r="L15" s="50"/>
      <c r="M15" s="34">
        <v>18</v>
      </c>
      <c r="O15" s="27">
        <f t="shared" si="4"/>
        <v>0.33333333333333331</v>
      </c>
      <c r="P15" s="27">
        <f t="shared" si="5"/>
        <v>0.5</v>
      </c>
      <c r="Q15" s="27">
        <f t="shared" si="6"/>
        <v>0.16666666666666666</v>
      </c>
      <c r="R15" s="27">
        <f t="shared" si="7"/>
        <v>0</v>
      </c>
      <c r="S15" s="27">
        <f t="shared" si="8"/>
        <v>0</v>
      </c>
      <c r="T15" s="27">
        <f t="shared" si="9"/>
        <v>0</v>
      </c>
      <c r="U15" s="27">
        <f t="shared" si="10"/>
        <v>0</v>
      </c>
      <c r="V15" s="27">
        <f t="shared" si="11"/>
        <v>0</v>
      </c>
      <c r="W15" s="27">
        <f t="shared" si="12"/>
        <v>0</v>
      </c>
    </row>
    <row r="16" spans="1:35">
      <c r="B16" s="137"/>
      <c r="C16" s="33" t="s">
        <v>15</v>
      </c>
      <c r="D16" s="50">
        <v>909</v>
      </c>
      <c r="E16" s="50">
        <v>1761</v>
      </c>
      <c r="F16" s="50">
        <v>2133</v>
      </c>
      <c r="G16" s="50">
        <v>2400</v>
      </c>
      <c r="H16" s="50">
        <v>2934</v>
      </c>
      <c r="I16" s="50">
        <v>6269</v>
      </c>
      <c r="J16" s="50">
        <v>4343</v>
      </c>
      <c r="K16" s="50">
        <v>294</v>
      </c>
      <c r="L16" s="50">
        <v>7</v>
      </c>
      <c r="M16" s="34">
        <v>21050</v>
      </c>
      <c r="O16" s="27">
        <f t="shared" si="4"/>
        <v>4.3182897862232776E-2</v>
      </c>
      <c r="P16" s="27">
        <f t="shared" si="5"/>
        <v>8.3657957244655579E-2</v>
      </c>
      <c r="Q16" s="27">
        <f t="shared" si="6"/>
        <v>0.10133016627078385</v>
      </c>
      <c r="R16" s="27">
        <f t="shared" si="7"/>
        <v>0.11401425178147269</v>
      </c>
      <c r="S16" s="27">
        <f t="shared" si="8"/>
        <v>0.13938242280285035</v>
      </c>
      <c r="T16" s="27">
        <f t="shared" si="9"/>
        <v>0.29781472684085508</v>
      </c>
      <c r="U16" s="27">
        <f t="shared" si="10"/>
        <v>0.20631828978622327</v>
      </c>
      <c r="V16" s="27">
        <f t="shared" si="11"/>
        <v>1.3966745843230403E-2</v>
      </c>
      <c r="W16" s="27">
        <f t="shared" si="12"/>
        <v>3.3254156769596202E-4</v>
      </c>
    </row>
    <row r="17" spans="2:35">
      <c r="B17" s="137"/>
      <c r="C17" s="33" t="s">
        <v>16</v>
      </c>
      <c r="D17" s="50">
        <v>144</v>
      </c>
      <c r="E17" s="50">
        <v>220</v>
      </c>
      <c r="F17" s="50">
        <v>272</v>
      </c>
      <c r="G17" s="50">
        <v>277</v>
      </c>
      <c r="H17" s="50">
        <v>352</v>
      </c>
      <c r="I17" s="50">
        <v>768</v>
      </c>
      <c r="J17" s="50">
        <v>478</v>
      </c>
      <c r="K17" s="50">
        <v>47</v>
      </c>
      <c r="L17" s="50"/>
      <c r="M17" s="34">
        <v>2558</v>
      </c>
      <c r="O17" s="27">
        <f t="shared" si="4"/>
        <v>5.6293979671618449E-2</v>
      </c>
      <c r="P17" s="27">
        <f t="shared" si="5"/>
        <v>8.6004691164972641E-2</v>
      </c>
      <c r="Q17" s="27">
        <f t="shared" si="6"/>
        <v>0.10633307271305707</v>
      </c>
      <c r="R17" s="27">
        <f t="shared" si="7"/>
        <v>0.10828772478498827</v>
      </c>
      <c r="S17" s="27">
        <f t="shared" si="8"/>
        <v>0.1376075058639562</v>
      </c>
      <c r="T17" s="27">
        <f t="shared" si="9"/>
        <v>0.30023455824863177</v>
      </c>
      <c r="U17" s="27">
        <f t="shared" si="10"/>
        <v>0.18686473807662235</v>
      </c>
      <c r="V17" s="27">
        <f t="shared" si="11"/>
        <v>1.8373729476153244E-2</v>
      </c>
      <c r="W17" s="27">
        <f t="shared" si="12"/>
        <v>0</v>
      </c>
    </row>
    <row r="18" spans="2:35">
      <c r="B18" s="137"/>
      <c r="C18" s="33" t="s">
        <v>17</v>
      </c>
      <c r="D18" s="50"/>
      <c r="E18" s="50"/>
      <c r="F18" s="50"/>
      <c r="G18" s="50">
        <v>3</v>
      </c>
      <c r="H18" s="50"/>
      <c r="I18" s="50">
        <v>1</v>
      </c>
      <c r="J18" s="50">
        <v>4</v>
      </c>
      <c r="K18" s="50"/>
      <c r="L18" s="50"/>
      <c r="M18" s="34">
        <v>8</v>
      </c>
      <c r="O18" s="27">
        <f t="shared" si="4"/>
        <v>0</v>
      </c>
      <c r="P18" s="27">
        <f t="shared" si="5"/>
        <v>0</v>
      </c>
      <c r="Q18" s="27">
        <f t="shared" si="6"/>
        <v>0</v>
      </c>
      <c r="R18" s="27">
        <f t="shared" si="7"/>
        <v>0.375</v>
      </c>
      <c r="S18" s="27">
        <f t="shared" si="8"/>
        <v>0</v>
      </c>
      <c r="T18" s="27">
        <f t="shared" si="9"/>
        <v>0.125</v>
      </c>
      <c r="U18" s="27">
        <f t="shared" si="10"/>
        <v>0.5</v>
      </c>
      <c r="V18" s="27">
        <f t="shared" si="11"/>
        <v>0</v>
      </c>
      <c r="W18" s="27">
        <f t="shared" si="12"/>
        <v>0</v>
      </c>
    </row>
    <row r="19" spans="2:35">
      <c r="B19" s="137"/>
      <c r="C19" s="33" t="s">
        <v>18</v>
      </c>
      <c r="D19" s="50">
        <v>14</v>
      </c>
      <c r="E19" s="50">
        <v>60</v>
      </c>
      <c r="F19" s="50">
        <v>33</v>
      </c>
      <c r="G19" s="50">
        <v>22</v>
      </c>
      <c r="H19" s="50">
        <v>19</v>
      </c>
      <c r="I19" s="50">
        <v>50</v>
      </c>
      <c r="J19" s="50">
        <v>17</v>
      </c>
      <c r="K19" s="50"/>
      <c r="L19" s="50"/>
      <c r="M19" s="34">
        <v>215</v>
      </c>
      <c r="O19" s="27">
        <f t="shared" si="4"/>
        <v>6.5116279069767441E-2</v>
      </c>
      <c r="P19" s="27">
        <f t="shared" si="5"/>
        <v>0.27906976744186046</v>
      </c>
      <c r="Q19" s="27">
        <f t="shared" si="6"/>
        <v>0.15348837209302327</v>
      </c>
      <c r="R19" s="27">
        <f t="shared" si="7"/>
        <v>0.10232558139534884</v>
      </c>
      <c r="S19" s="27">
        <f t="shared" si="8"/>
        <v>8.8372093023255813E-2</v>
      </c>
      <c r="T19" s="27">
        <f t="shared" si="9"/>
        <v>0.23255813953488372</v>
      </c>
      <c r="U19" s="27">
        <f t="shared" si="10"/>
        <v>7.9069767441860464E-2</v>
      </c>
      <c r="V19" s="27">
        <f t="shared" si="11"/>
        <v>0</v>
      </c>
      <c r="W19" s="27">
        <f t="shared" si="12"/>
        <v>0</v>
      </c>
      <c r="Y19" s="48" t="s">
        <v>176</v>
      </c>
      <c r="Z19" t="s">
        <v>110</v>
      </c>
      <c r="AA19" t="s">
        <v>111</v>
      </c>
      <c r="AB19" t="s">
        <v>112</v>
      </c>
      <c r="AC19" t="s">
        <v>113</v>
      </c>
      <c r="AD19" t="s">
        <v>114</v>
      </c>
      <c r="AE19" t="s">
        <v>115</v>
      </c>
      <c r="AF19" t="s">
        <v>116</v>
      </c>
      <c r="AG19" t="s">
        <v>117</v>
      </c>
      <c r="AH19" t="s">
        <v>118</v>
      </c>
    </row>
    <row r="20" spans="2:35">
      <c r="B20" s="137"/>
      <c r="C20" s="33" t="s">
        <v>19</v>
      </c>
      <c r="D20" s="50">
        <v>12</v>
      </c>
      <c r="E20" s="50">
        <v>21</v>
      </c>
      <c r="F20" s="50">
        <v>17</v>
      </c>
      <c r="G20" s="50">
        <v>15</v>
      </c>
      <c r="H20" s="50">
        <v>20</v>
      </c>
      <c r="I20" s="50">
        <v>31</v>
      </c>
      <c r="J20" s="50">
        <v>19</v>
      </c>
      <c r="K20" s="50">
        <v>5</v>
      </c>
      <c r="L20" s="50"/>
      <c r="M20" s="34">
        <v>140</v>
      </c>
      <c r="O20" s="27">
        <f t="shared" si="4"/>
        <v>8.5714285714285715E-2</v>
      </c>
      <c r="P20" s="27">
        <f t="shared" si="5"/>
        <v>0.15</v>
      </c>
      <c r="Q20" s="27">
        <f t="shared" si="6"/>
        <v>0.12142857142857143</v>
      </c>
      <c r="R20" s="27">
        <f t="shared" si="7"/>
        <v>0.10714285714285714</v>
      </c>
      <c r="S20" s="27">
        <f t="shared" si="8"/>
        <v>0.14285714285714285</v>
      </c>
      <c r="T20" s="27">
        <f t="shared" si="9"/>
        <v>0.22142857142857142</v>
      </c>
      <c r="U20" s="27">
        <f t="shared" si="10"/>
        <v>0.1357142857142857</v>
      </c>
      <c r="V20" s="27">
        <f t="shared" si="11"/>
        <v>3.5714285714285712E-2</v>
      </c>
      <c r="W20" s="27">
        <f t="shared" si="12"/>
        <v>0</v>
      </c>
      <c r="Y20" s="48" t="str">
        <f>Y7</f>
        <v>Programes de formació professional per a l'ocupació</v>
      </c>
      <c r="Z20" s="28">
        <f>SUM(D75:D90)</f>
        <v>917</v>
      </c>
      <c r="AA20" s="28">
        <f t="shared" ref="AA20:AH20" si="21">SUM(E75:E90)</f>
        <v>1442</v>
      </c>
      <c r="AB20" s="28">
        <f t="shared" si="21"/>
        <v>1705</v>
      </c>
      <c r="AC20" s="28">
        <f t="shared" si="21"/>
        <v>1789</v>
      </c>
      <c r="AD20" s="28">
        <f t="shared" si="21"/>
        <v>2090</v>
      </c>
      <c r="AE20" s="28">
        <f t="shared" si="21"/>
        <v>3941</v>
      </c>
      <c r="AF20" s="28">
        <f t="shared" si="21"/>
        <v>2801</v>
      </c>
      <c r="AG20" s="28">
        <f t="shared" si="21"/>
        <v>193</v>
      </c>
      <c r="AH20" s="28">
        <f t="shared" si="21"/>
        <v>7</v>
      </c>
      <c r="AI20" s="28">
        <f>SUM(Z20:AH20)</f>
        <v>14885</v>
      </c>
    </row>
    <row r="21" spans="2:35">
      <c r="B21" s="137"/>
      <c r="C21" s="33" t="s">
        <v>22</v>
      </c>
      <c r="D21" s="50">
        <v>51</v>
      </c>
      <c r="E21" s="50">
        <v>60</v>
      </c>
      <c r="F21" s="50">
        <v>44</v>
      </c>
      <c r="G21" s="50">
        <v>43</v>
      </c>
      <c r="H21" s="50">
        <v>52</v>
      </c>
      <c r="I21" s="50">
        <v>106</v>
      </c>
      <c r="J21" s="50">
        <v>51</v>
      </c>
      <c r="K21" s="50">
        <v>4</v>
      </c>
      <c r="L21" s="50">
        <v>1</v>
      </c>
      <c r="M21" s="34">
        <v>412</v>
      </c>
      <c r="O21" s="27">
        <f t="shared" si="4"/>
        <v>0.12378640776699029</v>
      </c>
      <c r="P21" s="27">
        <f t="shared" si="5"/>
        <v>0.14563106796116504</v>
      </c>
      <c r="Q21" s="27">
        <f t="shared" si="6"/>
        <v>0.10679611650485436</v>
      </c>
      <c r="R21" s="27">
        <f t="shared" si="7"/>
        <v>0.10436893203883495</v>
      </c>
      <c r="S21" s="27">
        <f t="shared" si="8"/>
        <v>0.12621359223300971</v>
      </c>
      <c r="T21" s="27">
        <f t="shared" si="9"/>
        <v>0.25728155339805825</v>
      </c>
      <c r="U21" s="27">
        <f t="shared" si="10"/>
        <v>0.12378640776699029</v>
      </c>
      <c r="V21" s="27">
        <f t="shared" si="11"/>
        <v>9.7087378640776691E-3</v>
      </c>
      <c r="W21" s="27">
        <f t="shared" si="12"/>
        <v>2.4271844660194173E-3</v>
      </c>
      <c r="Y21" s="48" t="str">
        <f t="shared" ref="Y21:Y26" si="22">Y8</f>
        <v>Accions formatives en el marc 30 Plus*</v>
      </c>
      <c r="Z21" s="28">
        <f>D91+D92</f>
        <v>0</v>
      </c>
      <c r="AA21" s="28">
        <f t="shared" ref="AA21:AH21" si="23">E91+E92</f>
        <v>0</v>
      </c>
      <c r="AB21" s="28">
        <f t="shared" si="23"/>
        <v>0</v>
      </c>
      <c r="AC21" s="28">
        <f t="shared" si="23"/>
        <v>88</v>
      </c>
      <c r="AD21" s="28">
        <f t="shared" si="23"/>
        <v>88</v>
      </c>
      <c r="AE21" s="28">
        <f t="shared" si="23"/>
        <v>211</v>
      </c>
      <c r="AF21" s="28">
        <f t="shared" si="23"/>
        <v>119</v>
      </c>
      <c r="AG21" s="28">
        <f t="shared" si="23"/>
        <v>8</v>
      </c>
      <c r="AH21" s="28">
        <f t="shared" si="23"/>
        <v>0</v>
      </c>
      <c r="AI21" s="28">
        <f t="shared" ref="AI21:AI26" si="24">SUM(Z21:AH21)</f>
        <v>514</v>
      </c>
    </row>
    <row r="22" spans="2:35">
      <c r="B22" s="137"/>
      <c r="C22" s="33" t="s">
        <v>23</v>
      </c>
      <c r="D22" s="50">
        <v>104</v>
      </c>
      <c r="E22" s="50">
        <v>118</v>
      </c>
      <c r="F22" s="50">
        <v>82</v>
      </c>
      <c r="G22" s="50">
        <v>74</v>
      </c>
      <c r="H22" s="50">
        <v>86</v>
      </c>
      <c r="I22" s="50">
        <v>213</v>
      </c>
      <c r="J22" s="50">
        <v>142</v>
      </c>
      <c r="K22" s="50">
        <v>12</v>
      </c>
      <c r="L22" s="50">
        <v>2</v>
      </c>
      <c r="M22" s="34">
        <v>833</v>
      </c>
      <c r="O22" s="27">
        <f t="shared" si="4"/>
        <v>0.12484993997599039</v>
      </c>
      <c r="P22" s="27">
        <f t="shared" si="5"/>
        <v>0.14165666266506602</v>
      </c>
      <c r="Q22" s="27">
        <f t="shared" si="6"/>
        <v>9.8439375750300123E-2</v>
      </c>
      <c r="R22" s="27">
        <f t="shared" si="7"/>
        <v>8.883553421368548E-2</v>
      </c>
      <c r="S22" s="27">
        <f t="shared" si="8"/>
        <v>0.10324129651860744</v>
      </c>
      <c r="T22" s="27">
        <f t="shared" si="9"/>
        <v>0.25570228091236497</v>
      </c>
      <c r="U22" s="27">
        <f t="shared" si="10"/>
        <v>0.17046818727490998</v>
      </c>
      <c r="V22" s="27">
        <f t="shared" si="11"/>
        <v>1.4405762304921969E-2</v>
      </c>
      <c r="W22" s="27">
        <f t="shared" si="12"/>
        <v>2.4009603841536613E-3</v>
      </c>
      <c r="Y22" s="48" t="str">
        <f t="shared" si="22"/>
        <v>Accions formatives en el marc del Conveni nou CIRE*</v>
      </c>
      <c r="Z22" s="28">
        <f>D93+D94</f>
        <v>62</v>
      </c>
      <c r="AA22" s="28">
        <f t="shared" ref="AA22:AH22" si="25">E93+E94</f>
        <v>1</v>
      </c>
      <c r="AB22" s="28">
        <f t="shared" si="25"/>
        <v>4</v>
      </c>
      <c r="AC22" s="28">
        <f t="shared" si="25"/>
        <v>13</v>
      </c>
      <c r="AD22" s="28">
        <f t="shared" si="25"/>
        <v>13</v>
      </c>
      <c r="AE22" s="28">
        <f t="shared" si="25"/>
        <v>28</v>
      </c>
      <c r="AF22" s="28">
        <f t="shared" si="25"/>
        <v>12</v>
      </c>
      <c r="AG22" s="28">
        <f t="shared" si="25"/>
        <v>2</v>
      </c>
      <c r="AH22" s="28">
        <f t="shared" si="25"/>
        <v>0</v>
      </c>
      <c r="AI22" s="28">
        <f t="shared" si="24"/>
        <v>135</v>
      </c>
    </row>
    <row r="23" spans="2:35">
      <c r="B23" s="137"/>
      <c r="C23" s="33" t="s">
        <v>20</v>
      </c>
      <c r="D23" s="50">
        <v>8</v>
      </c>
      <c r="E23" s="50">
        <v>34</v>
      </c>
      <c r="F23" s="50">
        <v>41</v>
      </c>
      <c r="G23" s="50">
        <v>55</v>
      </c>
      <c r="H23" s="50">
        <v>58</v>
      </c>
      <c r="I23" s="50">
        <v>104</v>
      </c>
      <c r="J23" s="50">
        <v>39</v>
      </c>
      <c r="K23" s="50">
        <v>1</v>
      </c>
      <c r="L23" s="50"/>
      <c r="M23" s="34">
        <v>340</v>
      </c>
      <c r="O23" s="27">
        <f t="shared" si="4"/>
        <v>2.3529411764705882E-2</v>
      </c>
      <c r="P23" s="27">
        <f t="shared" si="5"/>
        <v>0.1</v>
      </c>
      <c r="Q23" s="27">
        <f t="shared" si="6"/>
        <v>0.12058823529411765</v>
      </c>
      <c r="R23" s="27">
        <f t="shared" si="7"/>
        <v>0.16176470588235295</v>
      </c>
      <c r="S23" s="27">
        <f t="shared" si="8"/>
        <v>0.17058823529411765</v>
      </c>
      <c r="T23" s="27">
        <f t="shared" si="9"/>
        <v>0.30588235294117649</v>
      </c>
      <c r="U23" s="27">
        <f t="shared" si="10"/>
        <v>0.11470588235294117</v>
      </c>
      <c r="V23" s="27">
        <f t="shared" si="11"/>
        <v>2.9411764705882353E-3</v>
      </c>
      <c r="W23" s="27">
        <f t="shared" si="12"/>
        <v>0</v>
      </c>
      <c r="Y23" s="48" t="str">
        <f t="shared" si="22"/>
        <v>Accions formatives en el marc del Programa de Garantia Juvenil*</v>
      </c>
      <c r="Z23" s="28">
        <f>SUM(D95:D102)</f>
        <v>1149</v>
      </c>
      <c r="AA23" s="28">
        <f t="shared" ref="AA23:AH23" si="26">SUM(E95:E102)</f>
        <v>1482</v>
      </c>
      <c r="AB23" s="28">
        <f t="shared" si="26"/>
        <v>887</v>
      </c>
      <c r="AC23" s="28">
        <f t="shared" si="26"/>
        <v>29</v>
      </c>
      <c r="AD23" s="28">
        <f t="shared" si="26"/>
        <v>5</v>
      </c>
      <c r="AE23" s="28">
        <f t="shared" si="26"/>
        <v>10</v>
      </c>
      <c r="AF23" s="28">
        <f t="shared" si="26"/>
        <v>0</v>
      </c>
      <c r="AG23" s="28">
        <f t="shared" si="26"/>
        <v>0</v>
      </c>
      <c r="AH23" s="28">
        <f t="shared" si="26"/>
        <v>0</v>
      </c>
      <c r="AI23" s="28">
        <f t="shared" si="24"/>
        <v>3562</v>
      </c>
    </row>
    <row r="24" spans="2:35">
      <c r="B24" s="137"/>
      <c r="C24" s="33" t="s">
        <v>21</v>
      </c>
      <c r="D24" s="50">
        <v>23</v>
      </c>
      <c r="E24" s="50">
        <v>34</v>
      </c>
      <c r="F24" s="50">
        <v>34</v>
      </c>
      <c r="G24" s="50">
        <v>45</v>
      </c>
      <c r="H24" s="50">
        <v>50</v>
      </c>
      <c r="I24" s="50">
        <v>107</v>
      </c>
      <c r="J24" s="50">
        <v>40</v>
      </c>
      <c r="K24" s="50">
        <v>3</v>
      </c>
      <c r="L24" s="50"/>
      <c r="M24" s="34">
        <v>336</v>
      </c>
      <c r="O24" s="27">
        <f t="shared" si="4"/>
        <v>6.8452380952380959E-2</v>
      </c>
      <c r="P24" s="27">
        <f t="shared" si="5"/>
        <v>0.10119047619047619</v>
      </c>
      <c r="Q24" s="27">
        <f t="shared" si="6"/>
        <v>0.10119047619047619</v>
      </c>
      <c r="R24" s="27">
        <f t="shared" si="7"/>
        <v>0.13392857142857142</v>
      </c>
      <c r="S24" s="27">
        <f t="shared" si="8"/>
        <v>0.14880952380952381</v>
      </c>
      <c r="T24" s="27">
        <f t="shared" si="9"/>
        <v>0.31845238095238093</v>
      </c>
      <c r="U24" s="27">
        <f t="shared" si="10"/>
        <v>0.11904761904761904</v>
      </c>
      <c r="V24" s="27">
        <f t="shared" si="11"/>
        <v>8.9285714285714281E-3</v>
      </c>
      <c r="W24" s="27">
        <f t="shared" si="12"/>
        <v>0</v>
      </c>
      <c r="Y24" s="48" t="str">
        <f t="shared" si="22"/>
        <v>Accions formatives en el marc del Programa de Treball i Formació*</v>
      </c>
      <c r="Z24" s="28">
        <f>D103+D104</f>
        <v>1</v>
      </c>
      <c r="AA24" s="28">
        <f t="shared" ref="AA24:AH24" si="27">E103+E104</f>
        <v>0</v>
      </c>
      <c r="AB24" s="28">
        <f t="shared" si="27"/>
        <v>5</v>
      </c>
      <c r="AC24" s="28">
        <f t="shared" si="27"/>
        <v>10</v>
      </c>
      <c r="AD24" s="28">
        <f t="shared" si="27"/>
        <v>13</v>
      </c>
      <c r="AE24" s="28">
        <f t="shared" si="27"/>
        <v>95</v>
      </c>
      <c r="AF24" s="28">
        <f t="shared" si="27"/>
        <v>154</v>
      </c>
      <c r="AG24" s="28">
        <f t="shared" si="27"/>
        <v>17</v>
      </c>
      <c r="AH24" s="28">
        <f t="shared" si="27"/>
        <v>2</v>
      </c>
      <c r="AI24" s="28">
        <f t="shared" si="24"/>
        <v>297</v>
      </c>
    </row>
    <row r="25" spans="2:35" ht="15" customHeight="1">
      <c r="B25" s="131" t="s">
        <v>24</v>
      </c>
      <c r="C25" s="6" t="s">
        <v>25</v>
      </c>
      <c r="D25" s="24"/>
      <c r="E25" s="24"/>
      <c r="F25" s="24"/>
      <c r="G25" s="24">
        <v>163</v>
      </c>
      <c r="H25" s="24">
        <v>167</v>
      </c>
      <c r="I25" s="24">
        <v>379</v>
      </c>
      <c r="J25" s="24">
        <v>206</v>
      </c>
      <c r="K25" s="24">
        <v>16</v>
      </c>
      <c r="L25" s="24"/>
      <c r="M25" s="7">
        <v>931</v>
      </c>
      <c r="O25" s="27">
        <f t="shared" si="4"/>
        <v>0</v>
      </c>
      <c r="P25" s="27">
        <f t="shared" si="5"/>
        <v>0</v>
      </c>
      <c r="Q25" s="27">
        <f t="shared" si="6"/>
        <v>0</v>
      </c>
      <c r="R25" s="27">
        <f t="shared" si="7"/>
        <v>0.17508055853920515</v>
      </c>
      <c r="S25" s="27">
        <f t="shared" si="8"/>
        <v>0.17937701396348013</v>
      </c>
      <c r="T25" s="27">
        <f t="shared" si="9"/>
        <v>0.4070891514500537</v>
      </c>
      <c r="U25" s="27">
        <f t="shared" si="10"/>
        <v>0.22126745435016112</v>
      </c>
      <c r="V25" s="27">
        <f t="shared" si="11"/>
        <v>1.7185821697099892E-2</v>
      </c>
      <c r="W25" s="27">
        <f t="shared" si="12"/>
        <v>0</v>
      </c>
      <c r="Y25" s="48" t="str">
        <f t="shared" si="22"/>
        <v>Accions formatives en el marc de Programes Integrals persones desocupades de llarga durada majors de 30 anys*</v>
      </c>
      <c r="Z25" s="28">
        <f>D105+D106</f>
        <v>0</v>
      </c>
      <c r="AA25" s="28">
        <f t="shared" ref="AA25:AH25" si="28">E105+E106</f>
        <v>0</v>
      </c>
      <c r="AB25" s="28">
        <f t="shared" si="28"/>
        <v>0</v>
      </c>
      <c r="AC25" s="28">
        <f t="shared" si="28"/>
        <v>49</v>
      </c>
      <c r="AD25" s="28">
        <f t="shared" si="28"/>
        <v>43</v>
      </c>
      <c r="AE25" s="28">
        <f t="shared" si="28"/>
        <v>145</v>
      </c>
      <c r="AF25" s="28">
        <f t="shared" si="28"/>
        <v>124</v>
      </c>
      <c r="AG25" s="28">
        <f t="shared" si="28"/>
        <v>13</v>
      </c>
      <c r="AH25" s="28">
        <f t="shared" si="28"/>
        <v>0</v>
      </c>
      <c r="AI25" s="28">
        <f t="shared" si="24"/>
        <v>374</v>
      </c>
    </row>
    <row r="26" spans="2:35">
      <c r="B26" s="131"/>
      <c r="C26" s="6" t="s">
        <v>26</v>
      </c>
      <c r="D26" s="24"/>
      <c r="E26" s="24"/>
      <c r="F26" s="24"/>
      <c r="G26" s="24"/>
      <c r="H26" s="24"/>
      <c r="I26" s="24"/>
      <c r="J26" s="24">
        <v>2</v>
      </c>
      <c r="K26" s="24"/>
      <c r="L26" s="24"/>
      <c r="M26" s="7">
        <v>2</v>
      </c>
      <c r="O26" s="27">
        <f t="shared" si="4"/>
        <v>0</v>
      </c>
      <c r="P26" s="27">
        <f t="shared" si="5"/>
        <v>0</v>
      </c>
      <c r="Q26" s="27">
        <f t="shared" si="6"/>
        <v>0</v>
      </c>
      <c r="R26" s="27">
        <f t="shared" si="7"/>
        <v>0</v>
      </c>
      <c r="S26" s="27">
        <f t="shared" si="8"/>
        <v>0</v>
      </c>
      <c r="T26" s="27">
        <f t="shared" si="9"/>
        <v>0</v>
      </c>
      <c r="U26" s="27">
        <f t="shared" si="10"/>
        <v>1</v>
      </c>
      <c r="V26" s="27">
        <f t="shared" si="11"/>
        <v>0</v>
      </c>
      <c r="W26" s="27">
        <f t="shared" si="12"/>
        <v>0</v>
      </c>
      <c r="Y26" s="48" t="str">
        <f t="shared" si="22"/>
        <v>Total</v>
      </c>
      <c r="Z26" s="28">
        <f>SUM(Z20:Z25)</f>
        <v>2129</v>
      </c>
      <c r="AA26" s="28">
        <f t="shared" ref="AA26:AH26" si="29">SUM(AA20:AA25)</f>
        <v>2925</v>
      </c>
      <c r="AB26" s="28">
        <f t="shared" si="29"/>
        <v>2601</v>
      </c>
      <c r="AC26" s="28">
        <f t="shared" si="29"/>
        <v>1978</v>
      </c>
      <c r="AD26" s="28">
        <f t="shared" si="29"/>
        <v>2252</v>
      </c>
      <c r="AE26" s="28">
        <f t="shared" si="29"/>
        <v>4430</v>
      </c>
      <c r="AF26" s="28">
        <f t="shared" si="29"/>
        <v>3210</v>
      </c>
      <c r="AG26" s="28">
        <f t="shared" si="29"/>
        <v>233</v>
      </c>
      <c r="AH26" s="28">
        <f t="shared" si="29"/>
        <v>9</v>
      </c>
      <c r="AI26" s="28">
        <f t="shared" si="24"/>
        <v>19767</v>
      </c>
    </row>
    <row r="27" spans="2:35">
      <c r="B27" s="131"/>
      <c r="C27" s="6" t="s">
        <v>27</v>
      </c>
      <c r="D27" s="24"/>
      <c r="E27" s="24"/>
      <c r="F27" s="24"/>
      <c r="G27" s="24">
        <v>3</v>
      </c>
      <c r="H27" s="24">
        <v>3</v>
      </c>
      <c r="I27" s="24">
        <v>6</v>
      </c>
      <c r="J27" s="24">
        <v>5</v>
      </c>
      <c r="K27" s="24"/>
      <c r="L27" s="24"/>
      <c r="M27" s="7">
        <v>17</v>
      </c>
      <c r="O27" s="27">
        <f t="shared" si="4"/>
        <v>0</v>
      </c>
      <c r="P27" s="27">
        <f t="shared" si="5"/>
        <v>0</v>
      </c>
      <c r="Q27" s="27">
        <f t="shared" si="6"/>
        <v>0</v>
      </c>
      <c r="R27" s="27">
        <f t="shared" si="7"/>
        <v>0.17647058823529413</v>
      </c>
      <c r="S27" s="27">
        <f t="shared" si="8"/>
        <v>0.17647058823529413</v>
      </c>
      <c r="T27" s="27">
        <f t="shared" si="9"/>
        <v>0.35294117647058826</v>
      </c>
      <c r="U27" s="27">
        <f t="shared" si="10"/>
        <v>0.29411764705882354</v>
      </c>
      <c r="V27" s="27">
        <f t="shared" si="11"/>
        <v>0</v>
      </c>
      <c r="W27" s="27">
        <f t="shared" si="12"/>
        <v>0</v>
      </c>
    </row>
    <row r="28" spans="2:35" ht="15" customHeight="1">
      <c r="B28" s="137" t="s">
        <v>28</v>
      </c>
      <c r="C28" s="33" t="s">
        <v>29</v>
      </c>
      <c r="D28" s="50"/>
      <c r="E28" s="50">
        <v>1</v>
      </c>
      <c r="F28" s="50">
        <v>4</v>
      </c>
      <c r="G28" s="50">
        <v>13</v>
      </c>
      <c r="H28" s="50">
        <v>13</v>
      </c>
      <c r="I28" s="50">
        <v>28</v>
      </c>
      <c r="J28" s="50">
        <v>12</v>
      </c>
      <c r="K28" s="50">
        <v>2</v>
      </c>
      <c r="L28" s="50"/>
      <c r="M28" s="34">
        <v>73</v>
      </c>
      <c r="O28" s="27">
        <f t="shared" si="4"/>
        <v>0</v>
      </c>
      <c r="P28" s="27">
        <f t="shared" si="5"/>
        <v>1.3698630136986301E-2</v>
      </c>
      <c r="Q28" s="27">
        <f t="shared" si="6"/>
        <v>5.4794520547945202E-2</v>
      </c>
      <c r="R28" s="27">
        <f t="shared" si="7"/>
        <v>0.17808219178082191</v>
      </c>
      <c r="S28" s="27">
        <f t="shared" si="8"/>
        <v>0.17808219178082191</v>
      </c>
      <c r="T28" s="27">
        <f t="shared" si="9"/>
        <v>0.38356164383561642</v>
      </c>
      <c r="U28" s="27">
        <f t="shared" si="10"/>
        <v>0.16438356164383561</v>
      </c>
      <c r="V28" s="27">
        <f t="shared" si="11"/>
        <v>2.7397260273972601E-2</v>
      </c>
      <c r="W28" s="27">
        <f t="shared" si="12"/>
        <v>0</v>
      </c>
    </row>
    <row r="29" spans="2:35">
      <c r="B29" s="137"/>
      <c r="C29" s="33" t="s">
        <v>30</v>
      </c>
      <c r="D29" s="50">
        <v>62</v>
      </c>
      <c r="E29" s="50"/>
      <c r="F29" s="50"/>
      <c r="G29" s="50"/>
      <c r="H29" s="50"/>
      <c r="I29" s="50"/>
      <c r="J29" s="50"/>
      <c r="K29" s="50"/>
      <c r="L29" s="50"/>
      <c r="M29" s="34">
        <v>62</v>
      </c>
      <c r="O29" s="27">
        <f t="shared" si="4"/>
        <v>1</v>
      </c>
      <c r="P29" s="27">
        <f t="shared" si="5"/>
        <v>0</v>
      </c>
      <c r="Q29" s="27">
        <f t="shared" si="6"/>
        <v>0</v>
      </c>
      <c r="R29" s="27">
        <f t="shared" si="7"/>
        <v>0</v>
      </c>
      <c r="S29" s="27">
        <f t="shared" si="8"/>
        <v>0</v>
      </c>
      <c r="T29" s="27">
        <f t="shared" si="9"/>
        <v>0</v>
      </c>
      <c r="U29" s="27">
        <f t="shared" si="10"/>
        <v>0</v>
      </c>
      <c r="V29" s="27">
        <f t="shared" si="11"/>
        <v>0</v>
      </c>
      <c r="W29" s="27">
        <f t="shared" si="12"/>
        <v>0</v>
      </c>
    </row>
    <row r="30" spans="2:35" ht="15" customHeight="1">
      <c r="B30" s="131" t="s">
        <v>31</v>
      </c>
      <c r="C30" s="6" t="s">
        <v>32</v>
      </c>
      <c r="D30" s="24">
        <v>245</v>
      </c>
      <c r="E30" s="24">
        <v>169</v>
      </c>
      <c r="F30" s="24">
        <v>7</v>
      </c>
      <c r="G30" s="24"/>
      <c r="H30" s="24"/>
      <c r="I30" s="24">
        <v>1</v>
      </c>
      <c r="J30" s="24"/>
      <c r="K30" s="24"/>
      <c r="L30" s="24"/>
      <c r="M30" s="7">
        <v>422</v>
      </c>
      <c r="O30" s="27">
        <f t="shared" si="4"/>
        <v>0.58056872037914697</v>
      </c>
      <c r="P30" s="27">
        <f t="shared" si="5"/>
        <v>0.40047393364928913</v>
      </c>
      <c r="Q30" s="27">
        <f t="shared" si="6"/>
        <v>1.6587677725118485E-2</v>
      </c>
      <c r="R30" s="27">
        <f t="shared" si="7"/>
        <v>0</v>
      </c>
      <c r="S30" s="27">
        <f t="shared" si="8"/>
        <v>0</v>
      </c>
      <c r="T30" s="27">
        <f t="shared" si="9"/>
        <v>2.3696682464454978E-3</v>
      </c>
      <c r="U30" s="27">
        <f t="shared" si="10"/>
        <v>0</v>
      </c>
      <c r="V30" s="27">
        <f t="shared" si="11"/>
        <v>0</v>
      </c>
      <c r="W30" s="27">
        <f t="shared" si="12"/>
        <v>0</v>
      </c>
    </row>
    <row r="31" spans="2:35">
      <c r="B31" s="131"/>
      <c r="C31" s="6" t="s">
        <v>33</v>
      </c>
      <c r="D31" s="24">
        <v>207</v>
      </c>
      <c r="E31" s="24">
        <v>113</v>
      </c>
      <c r="F31" s="24">
        <v>7</v>
      </c>
      <c r="G31" s="24"/>
      <c r="H31" s="24">
        <v>1</v>
      </c>
      <c r="I31" s="24">
        <v>1</v>
      </c>
      <c r="J31" s="24"/>
      <c r="K31" s="24"/>
      <c r="L31" s="24"/>
      <c r="M31" s="7">
        <v>329</v>
      </c>
      <c r="O31" s="27">
        <f t="shared" si="4"/>
        <v>0.62917933130699089</v>
      </c>
      <c r="P31" s="27">
        <f t="shared" si="5"/>
        <v>0.34346504559270519</v>
      </c>
      <c r="Q31" s="27">
        <f t="shared" si="6"/>
        <v>2.1276595744680851E-2</v>
      </c>
      <c r="R31" s="27">
        <f t="shared" si="7"/>
        <v>0</v>
      </c>
      <c r="S31" s="27">
        <f t="shared" si="8"/>
        <v>3.0395136778115501E-3</v>
      </c>
      <c r="T31" s="27">
        <f t="shared" si="9"/>
        <v>3.0395136778115501E-3</v>
      </c>
      <c r="U31" s="27">
        <f t="shared" si="10"/>
        <v>0</v>
      </c>
      <c r="V31" s="27">
        <f t="shared" si="11"/>
        <v>0</v>
      </c>
      <c r="W31" s="27">
        <f t="shared" si="12"/>
        <v>0</v>
      </c>
      <c r="Y31" s="48" t="s">
        <v>175</v>
      </c>
      <c r="Z31" t="str">
        <f>Z19</f>
        <v>16-19</v>
      </c>
      <c r="AA31" t="str">
        <f t="shared" ref="AA31:AH31" si="30">AA19</f>
        <v>20-24</v>
      </c>
      <c r="AB31" t="str">
        <f t="shared" si="30"/>
        <v>25-29</v>
      </c>
      <c r="AC31" t="str">
        <f t="shared" si="30"/>
        <v>31-34</v>
      </c>
      <c r="AD31" t="str">
        <f t="shared" si="30"/>
        <v>35-39</v>
      </c>
      <c r="AE31" t="str">
        <f t="shared" si="30"/>
        <v>40-49</v>
      </c>
      <c r="AF31" t="str">
        <f t="shared" si="30"/>
        <v>50-59</v>
      </c>
      <c r="AG31" t="str">
        <f t="shared" si="30"/>
        <v>60-64</v>
      </c>
      <c r="AH31" t="str">
        <f t="shared" si="30"/>
        <v>≥ 65</v>
      </c>
    </row>
    <row r="32" spans="2:35">
      <c r="B32" s="131"/>
      <c r="C32" s="6" t="s">
        <v>34</v>
      </c>
      <c r="D32" s="24">
        <v>92</v>
      </c>
      <c r="E32" s="24">
        <v>57</v>
      </c>
      <c r="F32" s="24">
        <v>16</v>
      </c>
      <c r="G32" s="24">
        <v>2</v>
      </c>
      <c r="H32" s="24"/>
      <c r="I32" s="24">
        <v>2</v>
      </c>
      <c r="J32" s="24"/>
      <c r="K32" s="24"/>
      <c r="L32" s="24"/>
      <c r="M32" s="7">
        <v>169</v>
      </c>
      <c r="O32" s="27">
        <f t="shared" si="4"/>
        <v>0.54437869822485208</v>
      </c>
      <c r="P32" s="27">
        <f t="shared" si="5"/>
        <v>0.33727810650887574</v>
      </c>
      <c r="Q32" s="27">
        <f t="shared" si="6"/>
        <v>9.4674556213017749E-2</v>
      </c>
      <c r="R32" s="27">
        <f t="shared" si="7"/>
        <v>1.1834319526627219E-2</v>
      </c>
      <c r="S32" s="27">
        <f t="shared" si="8"/>
        <v>0</v>
      </c>
      <c r="T32" s="27">
        <f t="shared" si="9"/>
        <v>1.1834319526627219E-2</v>
      </c>
      <c r="U32" s="27">
        <f t="shared" si="10"/>
        <v>0</v>
      </c>
      <c r="V32" s="27">
        <f t="shared" si="11"/>
        <v>0</v>
      </c>
      <c r="W32" s="27">
        <f t="shared" si="12"/>
        <v>0</v>
      </c>
      <c r="Y32" s="48" t="s">
        <v>4</v>
      </c>
      <c r="Z32" s="28">
        <f>Z7-Z20</f>
        <v>940</v>
      </c>
      <c r="AA32" s="28">
        <f t="shared" ref="AA32:AH32" si="31">AA7-AA20</f>
        <v>1732</v>
      </c>
      <c r="AB32" s="28">
        <f t="shared" si="31"/>
        <v>1783</v>
      </c>
      <c r="AC32" s="28">
        <f t="shared" si="31"/>
        <v>1954</v>
      </c>
      <c r="AD32" s="28">
        <f t="shared" si="31"/>
        <v>2462</v>
      </c>
      <c r="AE32" s="28">
        <f t="shared" si="31"/>
        <v>5517</v>
      </c>
      <c r="AF32" s="28">
        <f t="shared" si="31"/>
        <v>3299</v>
      </c>
      <c r="AG32" s="28">
        <f t="shared" si="31"/>
        <v>256</v>
      </c>
      <c r="AH32" s="28">
        <f t="shared" si="31"/>
        <v>6</v>
      </c>
      <c r="AI32" s="28">
        <f>SUM(Z32:AH32)</f>
        <v>17949</v>
      </c>
    </row>
    <row r="33" spans="1:35">
      <c r="B33" s="131"/>
      <c r="C33" s="6" t="s">
        <v>35</v>
      </c>
      <c r="D33" s="24">
        <v>111</v>
      </c>
      <c r="E33" s="24">
        <v>201</v>
      </c>
      <c r="F33" s="24">
        <v>126</v>
      </c>
      <c r="G33" s="24">
        <v>2</v>
      </c>
      <c r="H33" s="24">
        <v>1</v>
      </c>
      <c r="I33" s="24">
        <v>2</v>
      </c>
      <c r="J33" s="24"/>
      <c r="K33" s="24"/>
      <c r="L33" s="24"/>
      <c r="M33" s="7">
        <v>443</v>
      </c>
      <c r="O33" s="27">
        <f t="shared" si="4"/>
        <v>0.25056433408577877</v>
      </c>
      <c r="P33" s="27">
        <f t="shared" si="5"/>
        <v>0.45372460496613998</v>
      </c>
      <c r="Q33" s="27">
        <f t="shared" si="6"/>
        <v>0.28442437923250563</v>
      </c>
      <c r="R33" s="27">
        <f t="shared" si="7"/>
        <v>4.5146726862302479E-3</v>
      </c>
      <c r="S33" s="27">
        <f t="shared" si="8"/>
        <v>2.257336343115124E-3</v>
      </c>
      <c r="T33" s="27">
        <f t="shared" si="9"/>
        <v>4.5146726862302479E-3</v>
      </c>
      <c r="U33" s="27">
        <f t="shared" si="10"/>
        <v>0</v>
      </c>
      <c r="V33" s="27">
        <f t="shared" si="11"/>
        <v>0</v>
      </c>
      <c r="W33" s="27">
        <f t="shared" si="12"/>
        <v>0</v>
      </c>
      <c r="Y33" s="48" t="s">
        <v>24</v>
      </c>
      <c r="Z33" s="28">
        <f t="shared" ref="Z33:AH33" si="32">Z8-Z21</f>
        <v>0</v>
      </c>
      <c r="AA33" s="28">
        <f t="shared" si="32"/>
        <v>0</v>
      </c>
      <c r="AB33" s="28">
        <f t="shared" si="32"/>
        <v>0</v>
      </c>
      <c r="AC33" s="28">
        <f t="shared" si="32"/>
        <v>78</v>
      </c>
      <c r="AD33" s="28">
        <f t="shared" si="32"/>
        <v>82</v>
      </c>
      <c r="AE33" s="28">
        <f t="shared" si="32"/>
        <v>174</v>
      </c>
      <c r="AF33" s="28">
        <f t="shared" si="32"/>
        <v>94</v>
      </c>
      <c r="AG33" s="28">
        <f t="shared" si="32"/>
        <v>8</v>
      </c>
      <c r="AH33" s="28">
        <f t="shared" si="32"/>
        <v>0</v>
      </c>
      <c r="AI33" s="28">
        <f t="shared" ref="AI33:AI38" si="33">SUM(Z33:AH33)</f>
        <v>436</v>
      </c>
    </row>
    <row r="34" spans="1:35">
      <c r="B34" s="131"/>
      <c r="C34" s="6" t="s">
        <v>36</v>
      </c>
      <c r="D34" s="24">
        <v>303</v>
      </c>
      <c r="E34" s="24">
        <v>192</v>
      </c>
      <c r="F34" s="24">
        <v>118</v>
      </c>
      <c r="G34" s="24">
        <v>9</v>
      </c>
      <c r="H34" s="24"/>
      <c r="I34" s="24"/>
      <c r="J34" s="24"/>
      <c r="K34" s="24"/>
      <c r="L34" s="24"/>
      <c r="M34" s="7">
        <v>622</v>
      </c>
      <c r="O34" s="27">
        <f t="shared" si="4"/>
        <v>0.48713826366559487</v>
      </c>
      <c r="P34" s="27">
        <f t="shared" si="5"/>
        <v>0.3086816720257235</v>
      </c>
      <c r="Q34" s="27">
        <f t="shared" si="6"/>
        <v>0.18971061093247588</v>
      </c>
      <c r="R34" s="27">
        <f t="shared" si="7"/>
        <v>1.4469453376205787E-2</v>
      </c>
      <c r="S34" s="27">
        <f t="shared" si="8"/>
        <v>0</v>
      </c>
      <c r="T34" s="27">
        <f t="shared" si="9"/>
        <v>0</v>
      </c>
      <c r="U34" s="27">
        <f t="shared" si="10"/>
        <v>0</v>
      </c>
      <c r="V34" s="27">
        <f t="shared" si="11"/>
        <v>0</v>
      </c>
      <c r="W34" s="27">
        <f t="shared" si="12"/>
        <v>0</v>
      </c>
      <c r="Y34" s="48" t="s">
        <v>28</v>
      </c>
      <c r="Z34" s="28">
        <f t="shared" ref="Z34:AH34" si="34">Z9-Z22</f>
        <v>0</v>
      </c>
      <c r="AA34" s="28">
        <f t="shared" si="34"/>
        <v>0</v>
      </c>
      <c r="AB34" s="28">
        <f t="shared" si="34"/>
        <v>0</v>
      </c>
      <c r="AC34" s="28">
        <f t="shared" si="34"/>
        <v>0</v>
      </c>
      <c r="AD34" s="28">
        <f t="shared" si="34"/>
        <v>0</v>
      </c>
      <c r="AE34" s="28">
        <f t="shared" si="34"/>
        <v>0</v>
      </c>
      <c r="AF34" s="28">
        <f t="shared" si="34"/>
        <v>0</v>
      </c>
      <c r="AG34" s="28">
        <f t="shared" si="34"/>
        <v>0</v>
      </c>
      <c r="AH34" s="28">
        <f t="shared" si="34"/>
        <v>0</v>
      </c>
      <c r="AI34" s="28">
        <f t="shared" si="33"/>
        <v>0</v>
      </c>
    </row>
    <row r="35" spans="1:35">
      <c r="B35" s="131"/>
      <c r="C35" s="6" t="s">
        <v>37</v>
      </c>
      <c r="D35" s="24">
        <v>64</v>
      </c>
      <c r="E35" s="24">
        <v>141</v>
      </c>
      <c r="F35" s="24">
        <v>108</v>
      </c>
      <c r="G35" s="24">
        <v>2</v>
      </c>
      <c r="H35" s="24"/>
      <c r="I35" s="24"/>
      <c r="J35" s="24"/>
      <c r="K35" s="24"/>
      <c r="L35" s="24"/>
      <c r="M35" s="7">
        <v>315</v>
      </c>
      <c r="O35" s="27">
        <f t="shared" si="4"/>
        <v>0.20317460317460317</v>
      </c>
      <c r="P35" s="27">
        <f t="shared" si="5"/>
        <v>0.44761904761904764</v>
      </c>
      <c r="Q35" s="27">
        <f t="shared" si="6"/>
        <v>0.34285714285714286</v>
      </c>
      <c r="R35" s="27">
        <f t="shared" si="7"/>
        <v>6.3492063492063492E-3</v>
      </c>
      <c r="S35" s="27">
        <f t="shared" si="8"/>
        <v>0</v>
      </c>
      <c r="T35" s="27">
        <f t="shared" si="9"/>
        <v>0</v>
      </c>
      <c r="U35" s="27">
        <f t="shared" si="10"/>
        <v>0</v>
      </c>
      <c r="V35" s="27">
        <f t="shared" si="11"/>
        <v>0</v>
      </c>
      <c r="W35" s="27">
        <f t="shared" si="12"/>
        <v>0</v>
      </c>
      <c r="Y35" s="48" t="s">
        <v>31</v>
      </c>
      <c r="Z35" s="28">
        <f t="shared" ref="Z35:AH35" si="35">Z10-Z23</f>
        <v>1306</v>
      </c>
      <c r="AA35" s="28">
        <f t="shared" si="35"/>
        <v>878</v>
      </c>
      <c r="AB35" s="28">
        <f t="shared" si="35"/>
        <v>332</v>
      </c>
      <c r="AC35" s="28">
        <f t="shared" si="35"/>
        <v>8</v>
      </c>
      <c r="AD35" s="28">
        <f t="shared" si="35"/>
        <v>2</v>
      </c>
      <c r="AE35" s="28">
        <f t="shared" si="35"/>
        <v>3</v>
      </c>
      <c r="AF35" s="28">
        <f t="shared" si="35"/>
        <v>0</v>
      </c>
      <c r="AG35" s="28">
        <f t="shared" si="35"/>
        <v>0</v>
      </c>
      <c r="AH35" s="28">
        <f t="shared" si="35"/>
        <v>0</v>
      </c>
      <c r="AI35" s="28">
        <f t="shared" si="33"/>
        <v>2529</v>
      </c>
    </row>
    <row r="36" spans="1:35">
      <c r="B36" s="131"/>
      <c r="C36" s="6" t="s">
        <v>38</v>
      </c>
      <c r="D36" s="24">
        <v>443</v>
      </c>
      <c r="E36" s="24">
        <v>911</v>
      </c>
      <c r="F36" s="24">
        <v>796</v>
      </c>
      <c r="G36" s="24">
        <v>22</v>
      </c>
      <c r="H36" s="24">
        <v>5</v>
      </c>
      <c r="I36" s="24">
        <v>7</v>
      </c>
      <c r="J36" s="24"/>
      <c r="K36" s="24"/>
      <c r="L36" s="24"/>
      <c r="M36" s="7">
        <v>2184</v>
      </c>
      <c r="O36" s="27">
        <f t="shared" si="4"/>
        <v>0.20283882783882784</v>
      </c>
      <c r="P36" s="27">
        <f t="shared" si="5"/>
        <v>0.41712454212454214</v>
      </c>
      <c r="Q36" s="27">
        <f t="shared" si="6"/>
        <v>0.36446886446886445</v>
      </c>
      <c r="R36" s="27">
        <f t="shared" si="7"/>
        <v>1.0073260073260074E-2</v>
      </c>
      <c r="S36" s="27">
        <f t="shared" si="8"/>
        <v>2.2893772893772895E-3</v>
      </c>
      <c r="T36" s="27">
        <f t="shared" si="9"/>
        <v>3.205128205128205E-3</v>
      </c>
      <c r="U36" s="27">
        <f t="shared" si="10"/>
        <v>0</v>
      </c>
      <c r="V36" s="27">
        <f t="shared" si="11"/>
        <v>0</v>
      </c>
      <c r="W36" s="27">
        <f t="shared" si="12"/>
        <v>0</v>
      </c>
      <c r="Y36" s="48" t="s">
        <v>41</v>
      </c>
      <c r="Z36" s="28">
        <f t="shared" ref="Z36:AH36" si="36">Z11-Z24</f>
        <v>0</v>
      </c>
      <c r="AA36" s="28">
        <f t="shared" si="36"/>
        <v>3</v>
      </c>
      <c r="AB36" s="28">
        <f t="shared" si="36"/>
        <v>17</v>
      </c>
      <c r="AC36" s="28">
        <f t="shared" si="36"/>
        <v>39</v>
      </c>
      <c r="AD36" s="28">
        <f t="shared" si="36"/>
        <v>54</v>
      </c>
      <c r="AE36" s="28">
        <f t="shared" si="36"/>
        <v>340</v>
      </c>
      <c r="AF36" s="28">
        <f t="shared" si="36"/>
        <v>422</v>
      </c>
      <c r="AG36" s="28">
        <f t="shared" si="36"/>
        <v>63</v>
      </c>
      <c r="AH36" s="28">
        <f t="shared" si="36"/>
        <v>2</v>
      </c>
      <c r="AI36" s="28">
        <f t="shared" si="33"/>
        <v>940</v>
      </c>
    </row>
    <row r="37" spans="1:35" ht="30">
      <c r="B37" s="131"/>
      <c r="C37" s="6" t="s">
        <v>39</v>
      </c>
      <c r="D37" s="24">
        <v>915</v>
      </c>
      <c r="E37" s="24">
        <v>531</v>
      </c>
      <c r="F37" s="24">
        <v>41</v>
      </c>
      <c r="G37" s="24"/>
      <c r="H37" s="24"/>
      <c r="I37" s="24"/>
      <c r="J37" s="24"/>
      <c r="K37" s="24"/>
      <c r="L37" s="24"/>
      <c r="M37" s="7">
        <v>1487</v>
      </c>
      <c r="O37" s="27">
        <f t="shared" si="4"/>
        <v>0.61533288500336247</v>
      </c>
      <c r="P37" s="27">
        <f t="shared" si="5"/>
        <v>0.35709482178883656</v>
      </c>
      <c r="Q37" s="27">
        <f t="shared" si="6"/>
        <v>2.7572293207800941E-2</v>
      </c>
      <c r="R37" s="27">
        <f t="shared" si="7"/>
        <v>0</v>
      </c>
      <c r="S37" s="27">
        <f t="shared" si="8"/>
        <v>0</v>
      </c>
      <c r="T37" s="27">
        <f t="shared" si="9"/>
        <v>0</v>
      </c>
      <c r="U37" s="27">
        <f t="shared" si="10"/>
        <v>0</v>
      </c>
      <c r="V37" s="27">
        <f t="shared" si="11"/>
        <v>0</v>
      </c>
      <c r="W37" s="27">
        <f t="shared" si="12"/>
        <v>0</v>
      </c>
      <c r="Y37" s="48" t="s">
        <v>44</v>
      </c>
      <c r="Z37" s="28">
        <f t="shared" ref="Z37:AH37" si="37">Z12-Z25</f>
        <v>0</v>
      </c>
      <c r="AA37" s="28">
        <f t="shared" si="37"/>
        <v>0</v>
      </c>
      <c r="AB37" s="28">
        <f t="shared" si="37"/>
        <v>0</v>
      </c>
      <c r="AC37" s="28">
        <f t="shared" si="37"/>
        <v>10</v>
      </c>
      <c r="AD37" s="28">
        <f t="shared" si="37"/>
        <v>20</v>
      </c>
      <c r="AE37" s="28">
        <f t="shared" si="37"/>
        <v>67</v>
      </c>
      <c r="AF37" s="28">
        <f t="shared" si="37"/>
        <v>58</v>
      </c>
      <c r="AG37" s="28">
        <f t="shared" si="37"/>
        <v>5</v>
      </c>
      <c r="AH37" s="28">
        <f t="shared" si="37"/>
        <v>0</v>
      </c>
      <c r="AI37" s="28">
        <f t="shared" si="33"/>
        <v>160</v>
      </c>
    </row>
    <row r="38" spans="1:35">
      <c r="B38" s="131"/>
      <c r="C38" s="6" t="s">
        <v>40</v>
      </c>
      <c r="D38" s="24">
        <v>75</v>
      </c>
      <c r="E38" s="24">
        <v>45</v>
      </c>
      <c r="F38" s="24"/>
      <c r="G38" s="24"/>
      <c r="H38" s="24"/>
      <c r="I38" s="24"/>
      <c r="J38" s="24"/>
      <c r="K38" s="24"/>
      <c r="L38" s="24"/>
      <c r="M38" s="7">
        <v>120</v>
      </c>
      <c r="O38" s="27">
        <f t="shared" si="4"/>
        <v>0.625</v>
      </c>
      <c r="P38" s="27">
        <f t="shared" si="5"/>
        <v>0.375</v>
      </c>
      <c r="Q38" s="27">
        <f t="shared" si="6"/>
        <v>0</v>
      </c>
      <c r="R38" s="27">
        <f t="shared" si="7"/>
        <v>0</v>
      </c>
      <c r="S38" s="27">
        <f t="shared" si="8"/>
        <v>0</v>
      </c>
      <c r="T38" s="27">
        <f t="shared" si="9"/>
        <v>0</v>
      </c>
      <c r="U38" s="27">
        <f t="shared" si="10"/>
        <v>0</v>
      </c>
      <c r="V38" s="27">
        <f t="shared" si="11"/>
        <v>0</v>
      </c>
      <c r="W38" s="27">
        <f t="shared" si="12"/>
        <v>0</v>
      </c>
      <c r="Y38" s="48" t="s">
        <v>174</v>
      </c>
      <c r="Z38" s="28">
        <f t="shared" ref="Z38:AH38" si="38">Z13-Z26</f>
        <v>2246</v>
      </c>
      <c r="AA38" s="28">
        <f t="shared" si="38"/>
        <v>2613</v>
      </c>
      <c r="AB38" s="28">
        <f t="shared" si="38"/>
        <v>2132</v>
      </c>
      <c r="AC38" s="28">
        <f t="shared" si="38"/>
        <v>2089</v>
      </c>
      <c r="AD38" s="28">
        <f t="shared" si="38"/>
        <v>2620</v>
      </c>
      <c r="AE38" s="28">
        <f t="shared" si="38"/>
        <v>6101</v>
      </c>
      <c r="AF38" s="28">
        <f t="shared" si="38"/>
        <v>3873</v>
      </c>
      <c r="AG38" s="28">
        <f t="shared" si="38"/>
        <v>332</v>
      </c>
      <c r="AH38" s="28">
        <f t="shared" si="38"/>
        <v>8</v>
      </c>
      <c r="AI38" s="28">
        <f t="shared" si="33"/>
        <v>22014</v>
      </c>
    </row>
    <row r="39" spans="1:35" ht="15" customHeight="1">
      <c r="B39" s="137" t="s">
        <v>41</v>
      </c>
      <c r="C39" s="33" t="s">
        <v>42</v>
      </c>
      <c r="D39" s="50"/>
      <c r="E39" s="50">
        <v>2</v>
      </c>
      <c r="F39" s="50">
        <v>16</v>
      </c>
      <c r="G39" s="50">
        <v>40</v>
      </c>
      <c r="H39" s="50">
        <v>49</v>
      </c>
      <c r="I39" s="50">
        <v>173</v>
      </c>
      <c r="J39" s="50">
        <v>183</v>
      </c>
      <c r="K39" s="50">
        <v>22</v>
      </c>
      <c r="L39" s="50">
        <v>2</v>
      </c>
      <c r="M39" s="34">
        <v>487</v>
      </c>
      <c r="O39" s="27">
        <f t="shared" si="4"/>
        <v>0</v>
      </c>
      <c r="P39" s="27">
        <f t="shared" si="5"/>
        <v>4.1067761806981521E-3</v>
      </c>
      <c r="Q39" s="27">
        <f t="shared" si="6"/>
        <v>3.2854209445585217E-2</v>
      </c>
      <c r="R39" s="27">
        <f t="shared" si="7"/>
        <v>8.2135523613963035E-2</v>
      </c>
      <c r="S39" s="27">
        <f t="shared" si="8"/>
        <v>0.10061601642710473</v>
      </c>
      <c r="T39" s="27">
        <f t="shared" si="9"/>
        <v>0.35523613963039014</v>
      </c>
      <c r="U39" s="27">
        <f t="shared" si="10"/>
        <v>0.37577002053388092</v>
      </c>
      <c r="V39" s="27">
        <f t="shared" si="11"/>
        <v>4.5174537987679675E-2</v>
      </c>
      <c r="W39" s="27">
        <f t="shared" si="12"/>
        <v>4.1067761806981521E-3</v>
      </c>
    </row>
    <row r="40" spans="1:35">
      <c r="B40" s="137"/>
      <c r="C40" s="33" t="s">
        <v>43</v>
      </c>
      <c r="D40" s="50">
        <v>1</v>
      </c>
      <c r="E40" s="50">
        <v>1</v>
      </c>
      <c r="F40" s="50">
        <v>6</v>
      </c>
      <c r="G40" s="50">
        <v>9</v>
      </c>
      <c r="H40" s="50">
        <v>18</v>
      </c>
      <c r="I40" s="50">
        <v>262</v>
      </c>
      <c r="J40" s="50">
        <v>393</v>
      </c>
      <c r="K40" s="50">
        <v>58</v>
      </c>
      <c r="L40" s="50">
        <v>2</v>
      </c>
      <c r="M40" s="34">
        <v>750</v>
      </c>
      <c r="O40" s="27">
        <f t="shared" si="4"/>
        <v>1.3333333333333333E-3</v>
      </c>
      <c r="P40" s="27">
        <f t="shared" si="5"/>
        <v>1.3333333333333333E-3</v>
      </c>
      <c r="Q40" s="27">
        <f t="shared" si="6"/>
        <v>8.0000000000000002E-3</v>
      </c>
      <c r="R40" s="27">
        <f t="shared" si="7"/>
        <v>1.2E-2</v>
      </c>
      <c r="S40" s="27">
        <f t="shared" si="8"/>
        <v>2.4E-2</v>
      </c>
      <c r="T40" s="27">
        <f t="shared" si="9"/>
        <v>0.34933333333333333</v>
      </c>
      <c r="U40" s="27">
        <f t="shared" si="10"/>
        <v>0.52400000000000002</v>
      </c>
      <c r="V40" s="27">
        <f t="shared" si="11"/>
        <v>7.7333333333333337E-2</v>
      </c>
      <c r="W40" s="27">
        <f t="shared" si="12"/>
        <v>2.6666666666666666E-3</v>
      </c>
    </row>
    <row r="41" spans="1:35" ht="15" customHeight="1">
      <c r="B41" s="131" t="s">
        <v>44</v>
      </c>
      <c r="C41" s="6" t="s">
        <v>45</v>
      </c>
      <c r="D41" s="24"/>
      <c r="E41" s="24"/>
      <c r="F41" s="24"/>
      <c r="G41" s="24">
        <v>50</v>
      </c>
      <c r="H41" s="24">
        <v>41</v>
      </c>
      <c r="I41" s="24">
        <v>147</v>
      </c>
      <c r="J41" s="24">
        <v>96</v>
      </c>
      <c r="K41" s="24">
        <v>9</v>
      </c>
      <c r="L41" s="24"/>
      <c r="M41" s="7">
        <v>343</v>
      </c>
      <c r="O41" s="27">
        <f t="shared" si="4"/>
        <v>0</v>
      </c>
      <c r="P41" s="27">
        <f t="shared" si="5"/>
        <v>0</v>
      </c>
      <c r="Q41" s="27">
        <f t="shared" si="6"/>
        <v>0</v>
      </c>
      <c r="R41" s="27">
        <f t="shared" si="7"/>
        <v>0.1457725947521866</v>
      </c>
      <c r="S41" s="27">
        <f t="shared" si="8"/>
        <v>0.119533527696793</v>
      </c>
      <c r="T41" s="27">
        <f t="shared" si="9"/>
        <v>0.42857142857142855</v>
      </c>
      <c r="U41" s="27">
        <f t="shared" si="10"/>
        <v>0.27988338192419826</v>
      </c>
      <c r="V41" s="27">
        <f t="shared" si="11"/>
        <v>2.6239067055393587E-2</v>
      </c>
      <c r="W41" s="27">
        <f t="shared" si="12"/>
        <v>0</v>
      </c>
    </row>
    <row r="42" spans="1:35">
      <c r="B42" s="142"/>
      <c r="C42" s="8" t="s">
        <v>46</v>
      </c>
      <c r="D42" s="25"/>
      <c r="E42" s="25"/>
      <c r="F42" s="25"/>
      <c r="G42" s="25">
        <v>9</v>
      </c>
      <c r="H42" s="25">
        <v>22</v>
      </c>
      <c r="I42" s="25">
        <v>65</v>
      </c>
      <c r="J42" s="25">
        <v>86</v>
      </c>
      <c r="K42" s="25">
        <v>9</v>
      </c>
      <c r="L42" s="25"/>
      <c r="M42" s="9">
        <v>191</v>
      </c>
      <c r="O42" s="27">
        <f t="shared" si="4"/>
        <v>0</v>
      </c>
      <c r="P42" s="27">
        <f t="shared" si="5"/>
        <v>0</v>
      </c>
      <c r="Q42" s="27">
        <f t="shared" si="6"/>
        <v>0</v>
      </c>
      <c r="R42" s="27">
        <f t="shared" si="7"/>
        <v>4.712041884816754E-2</v>
      </c>
      <c r="S42" s="27">
        <f t="shared" si="8"/>
        <v>0.11518324607329843</v>
      </c>
      <c r="T42" s="27">
        <f t="shared" si="9"/>
        <v>0.34031413612565448</v>
      </c>
      <c r="U42" s="27">
        <f t="shared" si="10"/>
        <v>0.45026178010471202</v>
      </c>
      <c r="V42" s="27">
        <f t="shared" si="11"/>
        <v>4.712041884816754E-2</v>
      </c>
      <c r="W42" s="27">
        <f t="shared" si="12"/>
        <v>0</v>
      </c>
      <c r="Y42" s="48" t="s">
        <v>173</v>
      </c>
      <c r="Z42" t="str">
        <f>Z31</f>
        <v>16-19</v>
      </c>
      <c r="AA42" t="str">
        <f t="shared" ref="AA42:AH42" si="39">AA31</f>
        <v>20-24</v>
      </c>
      <c r="AB42" t="str">
        <f t="shared" si="39"/>
        <v>25-29</v>
      </c>
      <c r="AC42" t="str">
        <f t="shared" si="39"/>
        <v>31-34</v>
      </c>
      <c r="AD42" t="str">
        <f t="shared" si="39"/>
        <v>35-39</v>
      </c>
      <c r="AE42" t="str">
        <f t="shared" si="39"/>
        <v>40-49</v>
      </c>
      <c r="AF42" t="str">
        <f t="shared" si="39"/>
        <v>50-59</v>
      </c>
      <c r="AG42" t="str">
        <f t="shared" si="39"/>
        <v>60-64</v>
      </c>
      <c r="AH42" t="str">
        <f t="shared" si="39"/>
        <v>≥ 65</v>
      </c>
    </row>
    <row r="43" spans="1:35">
      <c r="B43" s="10" t="s">
        <v>3</v>
      </c>
      <c r="C43" s="10"/>
      <c r="D43" s="11">
        <v>4375</v>
      </c>
      <c r="E43" s="11">
        <v>5538</v>
      </c>
      <c r="F43" s="11">
        <v>4733</v>
      </c>
      <c r="G43" s="11">
        <v>4067</v>
      </c>
      <c r="H43" s="11">
        <v>4872</v>
      </c>
      <c r="I43" s="11">
        <v>10531</v>
      </c>
      <c r="J43" s="11">
        <v>7083</v>
      </c>
      <c r="K43" s="11">
        <v>565</v>
      </c>
      <c r="L43" s="11">
        <v>17</v>
      </c>
      <c r="M43" s="11">
        <v>41781</v>
      </c>
      <c r="O43" s="27">
        <f t="shared" si="4"/>
        <v>0.10471266843780666</v>
      </c>
      <c r="P43" s="27">
        <f t="shared" si="5"/>
        <v>0.13254828749910247</v>
      </c>
      <c r="Q43" s="27">
        <f t="shared" si="6"/>
        <v>0.11328115650654604</v>
      </c>
      <c r="R43" s="27">
        <f t="shared" si="7"/>
        <v>9.7340896579785063E-2</v>
      </c>
      <c r="S43" s="27">
        <f t="shared" si="8"/>
        <v>0.1166080275723415</v>
      </c>
      <c r="T43" s="27">
        <f t="shared" si="9"/>
        <v>0.252052368301381</v>
      </c>
      <c r="U43" s="27">
        <f t="shared" si="10"/>
        <v>0.16952681841028219</v>
      </c>
      <c r="V43" s="27">
        <f t="shared" si="11"/>
        <v>1.3522893181111032E-2</v>
      </c>
      <c r="W43" s="27">
        <f t="shared" si="12"/>
        <v>4.0688351164404872E-4</v>
      </c>
      <c r="Y43" s="48" t="str">
        <f t="shared" ref="Y43" si="40">Y32</f>
        <v>Programes de formació professional per a l'ocupació</v>
      </c>
      <c r="Z43" s="27">
        <f>Z7/$AI7</f>
        <v>5.6557227264421028E-2</v>
      </c>
      <c r="AA43" s="27">
        <f t="shared" ref="AA43:AH43" si="41">AA7/$AI7</f>
        <v>9.6668087957604926E-2</v>
      </c>
      <c r="AB43" s="27">
        <f t="shared" si="41"/>
        <v>0.1062313455564354</v>
      </c>
      <c r="AC43" s="27">
        <f t="shared" si="41"/>
        <v>0.11399768532618627</v>
      </c>
      <c r="AD43" s="27">
        <f t="shared" si="41"/>
        <v>0.13863677894865079</v>
      </c>
      <c r="AE43" s="27">
        <f t="shared" si="41"/>
        <v>0.28805506487177923</v>
      </c>
      <c r="AF43" s="27">
        <f t="shared" si="41"/>
        <v>0.18578302978619723</v>
      </c>
      <c r="AG43" s="27">
        <f t="shared" si="41"/>
        <v>1.3674849241639763E-2</v>
      </c>
      <c r="AH43" s="27">
        <f t="shared" si="41"/>
        <v>3.9593104708533837E-4</v>
      </c>
      <c r="AI43" s="28">
        <f>SUM(Z43:AH43)</f>
        <v>1</v>
      </c>
    </row>
    <row r="44" spans="1:35">
      <c r="P44" s="27"/>
      <c r="Q44" s="27"/>
      <c r="R44" s="27"/>
      <c r="S44" s="27"/>
      <c r="T44" s="27"/>
      <c r="U44" s="27"/>
      <c r="V44" s="27"/>
      <c r="W44" s="27"/>
      <c r="Y44" s="48" t="s">
        <v>177</v>
      </c>
      <c r="Z44" s="27">
        <f>SUM(Z8:Z12)/SUM($AI$8:$AI$12)</f>
        <v>0.28143511791662007</v>
      </c>
      <c r="AA44" s="27">
        <f t="shared" ref="AA44:AI44" si="42">SUM(AA8:AA12)/SUM($AI$8:$AI$12)</f>
        <v>0.2642226444618308</v>
      </c>
      <c r="AB44" s="27">
        <f t="shared" si="42"/>
        <v>0.1391527886442383</v>
      </c>
      <c r="AC44" s="27">
        <f t="shared" si="42"/>
        <v>3.6213255839946348E-2</v>
      </c>
      <c r="AD44" s="27">
        <f t="shared" si="42"/>
        <v>3.5766178607354419E-2</v>
      </c>
      <c r="AE44" s="27">
        <f t="shared" si="42"/>
        <v>0.11992846764278529</v>
      </c>
      <c r="AF44" s="27">
        <f t="shared" si="42"/>
        <v>0.10986922990946686</v>
      </c>
      <c r="AG44" s="27">
        <f t="shared" si="42"/>
        <v>1.2965239745165977E-2</v>
      </c>
      <c r="AH44" s="27">
        <f t="shared" si="42"/>
        <v>4.4707723259193024E-4</v>
      </c>
      <c r="AI44" s="27">
        <f t="shared" si="42"/>
        <v>1</v>
      </c>
    </row>
    <row r="45" spans="1:35">
      <c r="P45" s="27"/>
      <c r="Q45" s="27"/>
      <c r="R45" s="27"/>
      <c r="S45" s="27"/>
      <c r="T45" s="27"/>
      <c r="U45" s="27"/>
      <c r="V45" s="27"/>
      <c r="W45" s="27"/>
      <c r="Z45" s="27"/>
      <c r="AA45" s="27"/>
      <c r="AB45" s="27"/>
      <c r="AC45" s="27"/>
      <c r="AD45" s="27"/>
      <c r="AE45" s="27"/>
      <c r="AF45" s="27"/>
      <c r="AG45" s="27"/>
      <c r="AH45" s="27"/>
      <c r="AI45" s="28"/>
    </row>
    <row r="46" spans="1:35">
      <c r="P46" s="27"/>
      <c r="Q46" s="27"/>
      <c r="R46" s="27"/>
      <c r="S46" s="27"/>
      <c r="T46" s="27"/>
      <c r="U46" s="27"/>
      <c r="V46" s="27"/>
      <c r="W46" s="27"/>
      <c r="Z46" s="27"/>
      <c r="AA46" s="27"/>
      <c r="AB46" s="27"/>
      <c r="AC46" s="27"/>
      <c r="AD46" s="27"/>
      <c r="AE46" s="27"/>
      <c r="AF46" s="27"/>
      <c r="AG46" s="27"/>
      <c r="AH46" s="27"/>
      <c r="AI46" s="28"/>
    </row>
    <row r="47" spans="1:35" ht="15" customHeight="1">
      <c r="A47" s="132" t="s">
        <v>47</v>
      </c>
      <c r="B47" s="132" t="s">
        <v>1</v>
      </c>
      <c r="C47" s="132" t="s">
        <v>2</v>
      </c>
      <c r="D47" s="149" t="s">
        <v>109</v>
      </c>
      <c r="E47" s="149"/>
      <c r="F47" s="149"/>
      <c r="G47" s="149"/>
      <c r="H47" s="149"/>
      <c r="I47" s="149"/>
      <c r="J47" s="149"/>
      <c r="K47" s="149"/>
      <c r="L47" s="149"/>
      <c r="M47" s="133" t="s">
        <v>3</v>
      </c>
      <c r="P47" s="27"/>
      <c r="Q47" s="27"/>
      <c r="R47" s="27"/>
      <c r="S47" s="27"/>
      <c r="T47" s="27"/>
      <c r="U47" s="27"/>
      <c r="V47" s="27"/>
      <c r="W47" s="27"/>
      <c r="Y47" s="48" t="s">
        <v>176</v>
      </c>
      <c r="Z47" s="27"/>
      <c r="AA47" s="27"/>
      <c r="AB47" s="27"/>
      <c r="AC47" s="27"/>
      <c r="AD47" s="27"/>
      <c r="AE47" s="27"/>
      <c r="AF47" s="27"/>
      <c r="AG47" s="27"/>
      <c r="AH47" s="27"/>
      <c r="AI47" s="28"/>
    </row>
    <row r="48" spans="1:35">
      <c r="A48" s="132"/>
      <c r="B48" s="132"/>
      <c r="C48" s="132"/>
      <c r="D48" s="22" t="s">
        <v>110</v>
      </c>
      <c r="E48" s="22" t="s">
        <v>111</v>
      </c>
      <c r="F48" s="22" t="s">
        <v>112</v>
      </c>
      <c r="G48" s="22" t="s">
        <v>113</v>
      </c>
      <c r="H48" s="22" t="s">
        <v>114</v>
      </c>
      <c r="I48" s="22" t="s">
        <v>115</v>
      </c>
      <c r="J48" s="22" t="s">
        <v>116</v>
      </c>
      <c r="K48" s="22" t="s">
        <v>117</v>
      </c>
      <c r="L48" s="22" t="s">
        <v>118</v>
      </c>
      <c r="M48" s="133"/>
      <c r="P48" s="27"/>
      <c r="Q48" s="27"/>
      <c r="R48" s="27"/>
      <c r="S48" s="27"/>
      <c r="T48" s="27"/>
      <c r="U48" s="27"/>
      <c r="V48" s="27"/>
      <c r="W48" s="27"/>
      <c r="Y48" s="48" t="str">
        <f>Y43</f>
        <v>Programes de formació professional per a l'ocupació</v>
      </c>
      <c r="Z48" s="27">
        <f t="shared" ref="Z48:AH48" si="43">Z20/$AI20</f>
        <v>6.1605643265031915E-2</v>
      </c>
      <c r="AA48" s="27">
        <f t="shared" si="43"/>
        <v>9.6876049714477663E-2</v>
      </c>
      <c r="AB48" s="27">
        <f t="shared" si="43"/>
        <v>0.11454484380248572</v>
      </c>
      <c r="AC48" s="27">
        <f t="shared" si="43"/>
        <v>0.12018810883439704</v>
      </c>
      <c r="AD48" s="27">
        <f t="shared" si="43"/>
        <v>0.14040980853207927</v>
      </c>
      <c r="AE48" s="27">
        <f t="shared" si="43"/>
        <v>0.26476318441383945</v>
      </c>
      <c r="AF48" s="27">
        <f t="shared" si="43"/>
        <v>0.18817601612361437</v>
      </c>
      <c r="AG48" s="27">
        <f t="shared" si="43"/>
        <v>1.2966073228081961E-2</v>
      </c>
      <c r="AH48" s="27">
        <f t="shared" si="43"/>
        <v>4.7027208599260999E-4</v>
      </c>
      <c r="AI48" s="28">
        <f>SUM(Z48:AH48)</f>
        <v>0.99999999999999989</v>
      </c>
    </row>
    <row r="49" spans="1:35">
      <c r="A49" s="134" t="s">
        <v>48</v>
      </c>
      <c r="B49" s="140" t="s">
        <v>4</v>
      </c>
      <c r="C49" s="4" t="s">
        <v>12</v>
      </c>
      <c r="D49" s="23"/>
      <c r="E49" s="23">
        <v>5</v>
      </c>
      <c r="F49" s="23">
        <v>4</v>
      </c>
      <c r="G49" s="23">
        <v>16</v>
      </c>
      <c r="H49" s="23">
        <v>9</v>
      </c>
      <c r="I49" s="23">
        <v>15</v>
      </c>
      <c r="J49" s="23">
        <v>27</v>
      </c>
      <c r="K49" s="23">
        <v>5</v>
      </c>
      <c r="L49" s="23"/>
      <c r="M49" s="5">
        <v>81</v>
      </c>
      <c r="O49" s="27">
        <f>D49/M49</f>
        <v>0</v>
      </c>
      <c r="P49" s="27">
        <f t="shared" ref="P49:P108" si="44">E49/M49</f>
        <v>6.1728395061728392E-2</v>
      </c>
      <c r="Q49" s="27">
        <f t="shared" ref="Q49:Q108" si="45">F49/M49</f>
        <v>4.9382716049382713E-2</v>
      </c>
      <c r="R49" s="27">
        <f t="shared" ref="R49:R108" si="46">G49/M49</f>
        <v>0.19753086419753085</v>
      </c>
      <c r="S49" s="27">
        <f t="shared" ref="S49:S108" si="47">H49/M49</f>
        <v>0.1111111111111111</v>
      </c>
      <c r="T49" s="27">
        <f t="shared" ref="T49:T108" si="48">I49/M49</f>
        <v>0.18518518518518517</v>
      </c>
      <c r="U49" s="27">
        <f t="shared" ref="U49:U108" si="49">J49/M49</f>
        <v>0.33333333333333331</v>
      </c>
      <c r="V49" s="27">
        <f t="shared" ref="V49:V108" si="50">K49/M49</f>
        <v>6.1728395061728392E-2</v>
      </c>
      <c r="W49" s="27">
        <f t="shared" ref="W49:W108" si="51">L49/M49</f>
        <v>0</v>
      </c>
      <c r="Y49" s="48" t="str">
        <f>Y44</f>
        <v>Resta de programes</v>
      </c>
      <c r="Z49" s="27">
        <f>SUM(Z21:Z25)/SUM($AI$21:$AI$25)</f>
        <v>0.24825891028267102</v>
      </c>
      <c r="AA49" s="27">
        <f t="shared" ref="AA49:AI49" si="52">SUM(AA21:AA25)/SUM($AI$21:$AI$25)</f>
        <v>0.30376894715280622</v>
      </c>
      <c r="AB49" s="27">
        <f t="shared" si="52"/>
        <v>0.18353133961491191</v>
      </c>
      <c r="AC49" s="27">
        <f t="shared" si="52"/>
        <v>3.8713641950020486E-2</v>
      </c>
      <c r="AD49" s="27">
        <f t="shared" si="52"/>
        <v>3.3183121671446131E-2</v>
      </c>
      <c r="AE49" s="27">
        <f t="shared" si="52"/>
        <v>0.10016386726751332</v>
      </c>
      <c r="AF49" s="27">
        <f t="shared" si="52"/>
        <v>8.3777140516181889E-2</v>
      </c>
      <c r="AG49" s="27">
        <f t="shared" si="52"/>
        <v>8.1933633756657107E-3</v>
      </c>
      <c r="AH49" s="27">
        <f t="shared" si="52"/>
        <v>4.0966816878328555E-4</v>
      </c>
      <c r="AI49" s="27">
        <f t="shared" si="52"/>
        <v>1</v>
      </c>
    </row>
    <row r="50" spans="1:35">
      <c r="A50" s="131"/>
      <c r="B50" s="141"/>
      <c r="C50" s="6" t="s">
        <v>13</v>
      </c>
      <c r="D50" s="24">
        <v>12</v>
      </c>
      <c r="E50" s="24">
        <v>23</v>
      </c>
      <c r="F50" s="24">
        <v>11</v>
      </c>
      <c r="G50" s="24"/>
      <c r="H50" s="24"/>
      <c r="I50" s="24"/>
      <c r="J50" s="24"/>
      <c r="K50" s="24"/>
      <c r="L50" s="24"/>
      <c r="M50" s="7">
        <v>46</v>
      </c>
      <c r="O50" s="27">
        <f t="shared" ref="O50:O113" si="53">D50/M50</f>
        <v>0.2608695652173913</v>
      </c>
      <c r="P50" s="27">
        <f t="shared" si="44"/>
        <v>0.5</v>
      </c>
      <c r="Q50" s="27">
        <f t="shared" si="45"/>
        <v>0.2391304347826087</v>
      </c>
      <c r="R50" s="27">
        <f t="shared" si="46"/>
        <v>0</v>
      </c>
      <c r="S50" s="27">
        <f t="shared" si="47"/>
        <v>0</v>
      </c>
      <c r="T50" s="27">
        <f t="shared" si="48"/>
        <v>0</v>
      </c>
      <c r="U50" s="27">
        <f t="shared" si="49"/>
        <v>0</v>
      </c>
      <c r="V50" s="27">
        <f t="shared" si="50"/>
        <v>0</v>
      </c>
      <c r="W50" s="27">
        <f t="shared" si="51"/>
        <v>0</v>
      </c>
      <c r="Z50" s="27"/>
      <c r="AA50" s="27"/>
      <c r="AB50" s="27"/>
      <c r="AC50" s="27"/>
      <c r="AD50" s="27"/>
      <c r="AE50" s="27"/>
      <c r="AF50" s="27"/>
      <c r="AG50" s="27"/>
      <c r="AH50" s="27"/>
      <c r="AI50" s="28"/>
    </row>
    <row r="51" spans="1:35">
      <c r="A51" s="131"/>
      <c r="B51" s="141"/>
      <c r="C51" s="6" t="s">
        <v>15</v>
      </c>
      <c r="D51" s="24">
        <v>57</v>
      </c>
      <c r="E51" s="24">
        <v>68</v>
      </c>
      <c r="F51" s="24">
        <v>64</v>
      </c>
      <c r="G51" s="24">
        <v>64</v>
      </c>
      <c r="H51" s="24">
        <v>108</v>
      </c>
      <c r="I51" s="24">
        <v>236</v>
      </c>
      <c r="J51" s="24">
        <v>158</v>
      </c>
      <c r="K51" s="24">
        <v>9</v>
      </c>
      <c r="L51" s="24"/>
      <c r="M51" s="7">
        <v>764</v>
      </c>
      <c r="O51" s="27">
        <f t="shared" si="53"/>
        <v>7.4607329842931933E-2</v>
      </c>
      <c r="P51" s="27">
        <f t="shared" si="44"/>
        <v>8.9005235602094238E-2</v>
      </c>
      <c r="Q51" s="27">
        <f t="shared" si="45"/>
        <v>8.3769633507853408E-2</v>
      </c>
      <c r="R51" s="27">
        <f t="shared" si="46"/>
        <v>8.3769633507853408E-2</v>
      </c>
      <c r="S51" s="27">
        <f t="shared" si="47"/>
        <v>0.14136125654450263</v>
      </c>
      <c r="T51" s="27">
        <f t="shared" si="48"/>
        <v>0.30890052356020942</v>
      </c>
      <c r="U51" s="27">
        <f t="shared" si="49"/>
        <v>0.20680628272251309</v>
      </c>
      <c r="V51" s="27">
        <f t="shared" si="50"/>
        <v>1.1780104712041885E-2</v>
      </c>
      <c r="W51" s="27">
        <f t="shared" si="51"/>
        <v>0</v>
      </c>
      <c r="Y51" s="48" t="s">
        <v>175</v>
      </c>
      <c r="Z51" s="27"/>
      <c r="AA51" s="27"/>
      <c r="AB51" s="27"/>
      <c r="AC51" s="27"/>
      <c r="AD51" s="27"/>
      <c r="AE51" s="27"/>
      <c r="AF51" s="27"/>
      <c r="AG51" s="27"/>
      <c r="AH51" s="27"/>
      <c r="AI51" s="28"/>
    </row>
    <row r="52" spans="1:35">
      <c r="A52" s="131"/>
      <c r="B52" s="141"/>
      <c r="C52" s="6" t="s">
        <v>16</v>
      </c>
      <c r="D52" s="24">
        <v>16</v>
      </c>
      <c r="E52" s="24">
        <v>9</v>
      </c>
      <c r="F52" s="24">
        <v>11</v>
      </c>
      <c r="G52" s="24">
        <v>11</v>
      </c>
      <c r="H52" s="24">
        <v>20</v>
      </c>
      <c r="I52" s="24">
        <v>24</v>
      </c>
      <c r="J52" s="24">
        <v>16</v>
      </c>
      <c r="K52" s="24">
        <v>1</v>
      </c>
      <c r="L52" s="24"/>
      <c r="M52" s="7">
        <v>108</v>
      </c>
      <c r="O52" s="27">
        <f t="shared" si="53"/>
        <v>0.14814814814814814</v>
      </c>
      <c r="P52" s="27">
        <f t="shared" si="44"/>
        <v>8.3333333333333329E-2</v>
      </c>
      <c r="Q52" s="27">
        <f t="shared" si="45"/>
        <v>0.10185185185185185</v>
      </c>
      <c r="R52" s="27">
        <f t="shared" si="46"/>
        <v>0.10185185185185185</v>
      </c>
      <c r="S52" s="27">
        <f t="shared" si="47"/>
        <v>0.18518518518518517</v>
      </c>
      <c r="T52" s="27">
        <f t="shared" si="48"/>
        <v>0.22222222222222221</v>
      </c>
      <c r="U52" s="27">
        <f t="shared" si="49"/>
        <v>0.14814814814814814</v>
      </c>
      <c r="V52" s="27">
        <f t="shared" si="50"/>
        <v>9.2592592592592587E-3</v>
      </c>
      <c r="W52" s="27">
        <f t="shared" si="51"/>
        <v>0</v>
      </c>
      <c r="Y52" s="48" t="str">
        <f>Y48</f>
        <v>Programes de formació professional per a l'ocupació</v>
      </c>
      <c r="Z52" s="27">
        <f t="shared" ref="Z52:AH52" si="54">Z32/$AI32</f>
        <v>5.2370605604769069E-2</v>
      </c>
      <c r="AA52" s="27">
        <f t="shared" si="54"/>
        <v>9.6495626497297898E-2</v>
      </c>
      <c r="AB52" s="27">
        <f t="shared" si="54"/>
        <v>9.9337010418407715E-2</v>
      </c>
      <c r="AC52" s="27">
        <f t="shared" si="54"/>
        <v>0.10886400356565826</v>
      </c>
      <c r="AD52" s="27">
        <f t="shared" si="54"/>
        <v>0.13716641595632068</v>
      </c>
      <c r="AE52" s="27">
        <f t="shared" si="54"/>
        <v>0.30737088417182018</v>
      </c>
      <c r="AF52" s="27">
        <f t="shared" si="54"/>
        <v>0.18379854030865228</v>
      </c>
      <c r="AG52" s="27">
        <f t="shared" si="54"/>
        <v>1.4262633015766895E-2</v>
      </c>
      <c r="AH52" s="27">
        <f t="shared" si="54"/>
        <v>3.3428046130703663E-4</v>
      </c>
      <c r="AI52" s="28">
        <f>SUM(Z52:AH52)</f>
        <v>1</v>
      </c>
    </row>
    <row r="53" spans="1:35">
      <c r="A53" s="131"/>
      <c r="B53" s="141"/>
      <c r="C53" s="6" t="s">
        <v>18</v>
      </c>
      <c r="D53" s="24">
        <v>14</v>
      </c>
      <c r="E53" s="24">
        <v>56</v>
      </c>
      <c r="F53" s="24">
        <v>18</v>
      </c>
      <c r="G53" s="24">
        <v>13</v>
      </c>
      <c r="H53" s="24">
        <v>11</v>
      </c>
      <c r="I53" s="24">
        <v>17</v>
      </c>
      <c r="J53" s="24"/>
      <c r="K53" s="24"/>
      <c r="L53" s="24"/>
      <c r="M53" s="7">
        <v>129</v>
      </c>
      <c r="O53" s="27">
        <f t="shared" si="53"/>
        <v>0.10852713178294573</v>
      </c>
      <c r="P53" s="27">
        <f t="shared" si="44"/>
        <v>0.43410852713178294</v>
      </c>
      <c r="Q53" s="27">
        <f t="shared" si="45"/>
        <v>0.13953488372093023</v>
      </c>
      <c r="R53" s="27">
        <f t="shared" si="46"/>
        <v>0.10077519379844961</v>
      </c>
      <c r="S53" s="27">
        <f t="shared" si="47"/>
        <v>8.5271317829457363E-2</v>
      </c>
      <c r="T53" s="27">
        <f t="shared" si="48"/>
        <v>0.13178294573643412</v>
      </c>
      <c r="U53" s="27">
        <f t="shared" si="49"/>
        <v>0</v>
      </c>
      <c r="V53" s="27">
        <f t="shared" si="50"/>
        <v>0</v>
      </c>
      <c r="W53" s="27">
        <f t="shared" si="51"/>
        <v>0</v>
      </c>
      <c r="Y53" s="48" t="str">
        <f>Y49</f>
        <v>Resta de programes</v>
      </c>
      <c r="Z53" s="27">
        <f>SUM(Z33:Z37)/SUM($AI$33:$AI$37)</f>
        <v>0.3212792127921279</v>
      </c>
      <c r="AA53" s="27">
        <f t="shared" ref="AA53:AH53" si="55">SUM(AA33:AA37)/SUM($AI$33:$AI$37)</f>
        <v>0.21672816728167282</v>
      </c>
      <c r="AB53" s="27">
        <f t="shared" si="55"/>
        <v>8.5854858548585489E-2</v>
      </c>
      <c r="AC53" s="27">
        <f t="shared" si="55"/>
        <v>3.3210332103321034E-2</v>
      </c>
      <c r="AD53" s="27">
        <f t="shared" si="55"/>
        <v>3.886838868388684E-2</v>
      </c>
      <c r="AE53" s="27">
        <f t="shared" si="55"/>
        <v>0.14366543665436654</v>
      </c>
      <c r="AF53" s="27">
        <f t="shared" si="55"/>
        <v>0.14120541205412054</v>
      </c>
      <c r="AG53" s="27">
        <f t="shared" si="55"/>
        <v>1.8696186961869619E-2</v>
      </c>
      <c r="AH53" s="27">
        <f t="shared" si="55"/>
        <v>4.9200492004920044E-4</v>
      </c>
      <c r="AI53" s="28">
        <f>SUM(Z53:AH53)</f>
        <v>0.99999999999999989</v>
      </c>
    </row>
    <row r="54" spans="1:35">
      <c r="A54" s="131"/>
      <c r="B54" s="141"/>
      <c r="C54" s="6" t="s">
        <v>22</v>
      </c>
      <c r="D54" s="24"/>
      <c r="E54" s="24">
        <v>1</v>
      </c>
      <c r="F54" s="24">
        <v>1</v>
      </c>
      <c r="G54" s="24">
        <v>3</v>
      </c>
      <c r="H54" s="24">
        <v>1</v>
      </c>
      <c r="I54" s="24">
        <v>3</v>
      </c>
      <c r="J54" s="24"/>
      <c r="K54" s="24"/>
      <c r="L54" s="24"/>
      <c r="M54" s="7">
        <v>9</v>
      </c>
      <c r="O54" s="27">
        <f t="shared" si="53"/>
        <v>0</v>
      </c>
      <c r="P54" s="27">
        <f t="shared" si="44"/>
        <v>0.1111111111111111</v>
      </c>
      <c r="Q54" s="27">
        <f t="shared" si="45"/>
        <v>0.1111111111111111</v>
      </c>
      <c r="R54" s="27">
        <f t="shared" si="46"/>
        <v>0.33333333333333331</v>
      </c>
      <c r="S54" s="27">
        <f t="shared" si="47"/>
        <v>0.1111111111111111</v>
      </c>
      <c r="T54" s="27">
        <f t="shared" si="48"/>
        <v>0.33333333333333331</v>
      </c>
      <c r="U54" s="27">
        <f t="shared" si="49"/>
        <v>0</v>
      </c>
      <c r="V54" s="27">
        <f t="shared" si="50"/>
        <v>0</v>
      </c>
      <c r="W54" s="27">
        <f t="shared" si="51"/>
        <v>0</v>
      </c>
      <c r="Z54" s="27"/>
      <c r="AA54" s="27"/>
      <c r="AB54" s="27"/>
      <c r="AC54" s="27"/>
      <c r="AD54" s="27"/>
      <c r="AE54" s="27"/>
      <c r="AF54" s="27"/>
      <c r="AG54" s="27"/>
      <c r="AH54" s="27"/>
      <c r="AI54" s="28"/>
    </row>
    <row r="55" spans="1:35">
      <c r="A55" s="131"/>
      <c r="B55" s="141"/>
      <c r="C55" s="6" t="s">
        <v>23</v>
      </c>
      <c r="D55" s="24">
        <v>17</v>
      </c>
      <c r="E55" s="24">
        <v>12</v>
      </c>
      <c r="F55" s="24">
        <v>13</v>
      </c>
      <c r="G55" s="24">
        <v>5</v>
      </c>
      <c r="H55" s="24">
        <v>7</v>
      </c>
      <c r="I55" s="24">
        <v>15</v>
      </c>
      <c r="J55" s="24">
        <v>1</v>
      </c>
      <c r="K55" s="24"/>
      <c r="L55" s="24"/>
      <c r="M55" s="7">
        <v>70</v>
      </c>
      <c r="O55" s="27">
        <f t="shared" si="53"/>
        <v>0.24285714285714285</v>
      </c>
      <c r="P55" s="27">
        <f t="shared" si="44"/>
        <v>0.17142857142857143</v>
      </c>
      <c r="Q55" s="27">
        <f t="shared" si="45"/>
        <v>0.18571428571428572</v>
      </c>
      <c r="R55" s="27">
        <f t="shared" si="46"/>
        <v>7.1428571428571425E-2</v>
      </c>
      <c r="S55" s="27">
        <f t="shared" si="47"/>
        <v>0.1</v>
      </c>
      <c r="T55" s="27">
        <f t="shared" si="48"/>
        <v>0.21428571428571427</v>
      </c>
      <c r="U55" s="27">
        <f t="shared" si="49"/>
        <v>1.4285714285714285E-2</v>
      </c>
      <c r="V55" s="27">
        <f t="shared" si="50"/>
        <v>0</v>
      </c>
      <c r="W55" s="27">
        <f t="shared" si="51"/>
        <v>0</v>
      </c>
      <c r="Z55" s="27"/>
      <c r="AA55" s="27"/>
      <c r="AB55" s="27"/>
      <c r="AC55" s="27"/>
      <c r="AD55" s="27"/>
      <c r="AE55" s="27"/>
      <c r="AF55" s="27"/>
      <c r="AG55" s="27"/>
      <c r="AH55" s="27"/>
      <c r="AI55" s="28"/>
    </row>
    <row r="56" spans="1:35">
      <c r="A56" s="131"/>
      <c r="B56" s="141" t="s">
        <v>24</v>
      </c>
      <c r="C56" s="6" t="s">
        <v>25</v>
      </c>
      <c r="D56" s="24"/>
      <c r="E56" s="24"/>
      <c r="F56" s="24"/>
      <c r="G56" s="24">
        <v>7</v>
      </c>
      <c r="H56" s="24">
        <v>10</v>
      </c>
      <c r="I56" s="24">
        <v>19</v>
      </c>
      <c r="J56" s="24">
        <v>7</v>
      </c>
      <c r="K56" s="24"/>
      <c r="L56" s="24"/>
      <c r="M56" s="7">
        <v>43</v>
      </c>
      <c r="O56" s="27">
        <f t="shared" si="53"/>
        <v>0</v>
      </c>
      <c r="P56" s="27">
        <f t="shared" si="44"/>
        <v>0</v>
      </c>
      <c r="Q56" s="27">
        <f t="shared" si="45"/>
        <v>0</v>
      </c>
      <c r="R56" s="27">
        <f t="shared" si="46"/>
        <v>0.16279069767441862</v>
      </c>
      <c r="S56" s="27">
        <f t="shared" si="47"/>
        <v>0.23255813953488372</v>
      </c>
      <c r="T56" s="27">
        <f t="shared" si="48"/>
        <v>0.44186046511627908</v>
      </c>
      <c r="U56" s="27">
        <f t="shared" si="49"/>
        <v>0.16279069767441862</v>
      </c>
      <c r="V56" s="27">
        <f t="shared" si="50"/>
        <v>0</v>
      </c>
      <c r="W56" s="27">
        <f t="shared" si="51"/>
        <v>0</v>
      </c>
      <c r="Z56" s="27"/>
      <c r="AA56" s="27"/>
      <c r="AB56" s="27"/>
      <c r="AC56" s="27"/>
      <c r="AD56" s="27"/>
      <c r="AE56" s="27"/>
      <c r="AF56" s="27"/>
      <c r="AG56" s="27"/>
      <c r="AH56" s="27"/>
      <c r="AI56" s="28"/>
    </row>
    <row r="57" spans="1:35">
      <c r="A57" s="131"/>
      <c r="B57" s="141"/>
      <c r="C57" s="6" t="s">
        <v>27</v>
      </c>
      <c r="D57" s="24"/>
      <c r="E57" s="24"/>
      <c r="F57" s="24"/>
      <c r="G57" s="24"/>
      <c r="H57" s="24">
        <v>1</v>
      </c>
      <c r="I57" s="24">
        <v>6</v>
      </c>
      <c r="J57" s="24">
        <v>2</v>
      </c>
      <c r="K57" s="24"/>
      <c r="L57" s="24"/>
      <c r="M57" s="7">
        <v>9</v>
      </c>
      <c r="O57" s="27">
        <f t="shared" si="53"/>
        <v>0</v>
      </c>
      <c r="P57" s="27">
        <f t="shared" si="44"/>
        <v>0</v>
      </c>
      <c r="Q57" s="27">
        <f t="shared" si="45"/>
        <v>0</v>
      </c>
      <c r="R57" s="27">
        <f t="shared" si="46"/>
        <v>0</v>
      </c>
      <c r="S57" s="27">
        <f t="shared" si="47"/>
        <v>0.1111111111111111</v>
      </c>
      <c r="T57" s="27">
        <f t="shared" si="48"/>
        <v>0.66666666666666663</v>
      </c>
      <c r="U57" s="27">
        <f t="shared" si="49"/>
        <v>0.22222222222222221</v>
      </c>
      <c r="V57" s="27">
        <f t="shared" si="50"/>
        <v>0</v>
      </c>
      <c r="W57" s="27">
        <f t="shared" si="51"/>
        <v>0</v>
      </c>
      <c r="Z57" s="27"/>
      <c r="AA57" s="27"/>
      <c r="AB57" s="27"/>
      <c r="AC57" s="27"/>
      <c r="AD57" s="27"/>
      <c r="AE57" s="27"/>
      <c r="AF57" s="27"/>
      <c r="AG57" s="27"/>
      <c r="AH57" s="27"/>
      <c r="AI57" s="28"/>
    </row>
    <row r="58" spans="1:35">
      <c r="A58" s="131"/>
      <c r="B58" s="141" t="s">
        <v>31</v>
      </c>
      <c r="C58" s="6" t="s">
        <v>36</v>
      </c>
      <c r="D58" s="24">
        <v>5</v>
      </c>
      <c r="E58" s="24">
        <v>8</v>
      </c>
      <c r="F58" s="24">
        <v>1</v>
      </c>
      <c r="G58" s="24">
        <v>1</v>
      </c>
      <c r="H58" s="24"/>
      <c r="I58" s="24"/>
      <c r="J58" s="24"/>
      <c r="K58" s="24"/>
      <c r="L58" s="24"/>
      <c r="M58" s="7">
        <v>15</v>
      </c>
      <c r="O58" s="27">
        <f t="shared" si="53"/>
        <v>0.33333333333333331</v>
      </c>
      <c r="P58" s="27">
        <f t="shared" si="44"/>
        <v>0.53333333333333333</v>
      </c>
      <c r="Q58" s="27">
        <f t="shared" si="45"/>
        <v>6.6666666666666666E-2</v>
      </c>
      <c r="R58" s="27">
        <f t="shared" si="46"/>
        <v>6.6666666666666666E-2</v>
      </c>
      <c r="S58" s="27">
        <f t="shared" si="47"/>
        <v>0</v>
      </c>
      <c r="T58" s="27">
        <f t="shared" si="48"/>
        <v>0</v>
      </c>
      <c r="U58" s="27">
        <f t="shared" si="49"/>
        <v>0</v>
      </c>
      <c r="V58" s="27">
        <f t="shared" si="50"/>
        <v>0</v>
      </c>
      <c r="W58" s="27">
        <f t="shared" si="51"/>
        <v>0</v>
      </c>
      <c r="Y58" s="48" t="str">
        <f>Y43</f>
        <v>Programes de formació professional per a l'ocupació</v>
      </c>
      <c r="Z58" s="27" t="str">
        <f>Z42</f>
        <v>16-19</v>
      </c>
      <c r="AA58" s="27" t="str">
        <f t="shared" ref="AA58:AI58" si="56">AA42</f>
        <v>20-24</v>
      </c>
      <c r="AB58" s="27" t="str">
        <f t="shared" si="56"/>
        <v>25-29</v>
      </c>
      <c r="AC58" s="27" t="str">
        <f t="shared" si="56"/>
        <v>31-34</v>
      </c>
      <c r="AD58" s="27" t="str">
        <f t="shared" si="56"/>
        <v>35-39</v>
      </c>
      <c r="AE58" s="27" t="str">
        <f t="shared" si="56"/>
        <v>40-49</v>
      </c>
      <c r="AF58" s="27" t="str">
        <f t="shared" si="56"/>
        <v>50-59</v>
      </c>
      <c r="AG58" s="27" t="str">
        <f t="shared" si="56"/>
        <v>60-64</v>
      </c>
      <c r="AH58" s="27" t="str">
        <f t="shared" si="56"/>
        <v>≥ 65</v>
      </c>
      <c r="AI58" s="27">
        <f t="shared" si="56"/>
        <v>0</v>
      </c>
    </row>
    <row r="59" spans="1:35">
      <c r="A59" s="131"/>
      <c r="B59" s="141"/>
      <c r="C59" s="6" t="s">
        <v>38</v>
      </c>
      <c r="D59" s="24">
        <v>23</v>
      </c>
      <c r="E59" s="24">
        <v>37</v>
      </c>
      <c r="F59" s="24">
        <v>22</v>
      </c>
      <c r="G59" s="24"/>
      <c r="H59" s="24"/>
      <c r="I59" s="24"/>
      <c r="J59" s="24"/>
      <c r="K59" s="24"/>
      <c r="L59" s="24"/>
      <c r="M59" s="7">
        <v>82</v>
      </c>
      <c r="O59" s="27">
        <f t="shared" si="53"/>
        <v>0.28048780487804881</v>
      </c>
      <c r="P59" s="27">
        <f t="shared" si="44"/>
        <v>0.45121951219512196</v>
      </c>
      <c r="Q59" s="27">
        <f t="shared" si="45"/>
        <v>0.26829268292682928</v>
      </c>
      <c r="R59" s="27">
        <f t="shared" si="46"/>
        <v>0</v>
      </c>
      <c r="S59" s="27">
        <f t="shared" si="47"/>
        <v>0</v>
      </c>
      <c r="T59" s="27">
        <f t="shared" si="48"/>
        <v>0</v>
      </c>
      <c r="U59" s="27">
        <f t="shared" si="49"/>
        <v>0</v>
      </c>
      <c r="V59" s="27">
        <f t="shared" si="50"/>
        <v>0</v>
      </c>
      <c r="W59" s="27">
        <f t="shared" si="51"/>
        <v>0</v>
      </c>
      <c r="Y59" s="48" t="str">
        <f>Y47</f>
        <v>Barcelona</v>
      </c>
      <c r="Z59" s="47">
        <f>Z48</f>
        <v>6.1605643265031915E-2</v>
      </c>
      <c r="AA59" s="47">
        <f t="shared" ref="AA59:AH59" si="57">AA48</f>
        <v>9.6876049714477663E-2</v>
      </c>
      <c r="AB59" s="47">
        <f t="shared" si="57"/>
        <v>0.11454484380248572</v>
      </c>
      <c r="AC59" s="47">
        <f t="shared" si="57"/>
        <v>0.12018810883439704</v>
      </c>
      <c r="AD59" s="47">
        <f t="shared" si="57"/>
        <v>0.14040980853207927</v>
      </c>
      <c r="AE59" s="47">
        <f t="shared" si="57"/>
        <v>0.26476318441383945</v>
      </c>
      <c r="AF59" s="47">
        <f t="shared" si="57"/>
        <v>0.18817601612361437</v>
      </c>
      <c r="AG59" s="47">
        <f t="shared" si="57"/>
        <v>1.2966073228081961E-2</v>
      </c>
      <c r="AH59" s="47">
        <f t="shared" si="57"/>
        <v>4.7027208599260999E-4</v>
      </c>
    </row>
    <row r="60" spans="1:35">
      <c r="A60" s="131"/>
      <c r="B60" s="141"/>
      <c r="C60" s="6" t="s">
        <v>39</v>
      </c>
      <c r="D60" s="24">
        <v>53</v>
      </c>
      <c r="E60" s="24">
        <v>48</v>
      </c>
      <c r="F60" s="24">
        <v>5</v>
      </c>
      <c r="G60" s="24"/>
      <c r="H60" s="24"/>
      <c r="I60" s="24"/>
      <c r="J60" s="24"/>
      <c r="K60" s="24"/>
      <c r="L60" s="24"/>
      <c r="M60" s="7">
        <v>106</v>
      </c>
      <c r="O60" s="27">
        <f t="shared" si="53"/>
        <v>0.5</v>
      </c>
      <c r="P60" s="27">
        <f t="shared" si="44"/>
        <v>0.45283018867924529</v>
      </c>
      <c r="Q60" s="27">
        <f t="shared" si="45"/>
        <v>4.716981132075472E-2</v>
      </c>
      <c r="R60" s="27">
        <f t="shared" si="46"/>
        <v>0</v>
      </c>
      <c r="S60" s="27">
        <f t="shared" si="47"/>
        <v>0</v>
      </c>
      <c r="T60" s="27">
        <f t="shared" si="48"/>
        <v>0</v>
      </c>
      <c r="U60" s="27">
        <f t="shared" si="49"/>
        <v>0</v>
      </c>
      <c r="V60" s="27">
        <f t="shared" si="50"/>
        <v>0</v>
      </c>
      <c r="W60" s="27">
        <f t="shared" si="51"/>
        <v>0</v>
      </c>
      <c r="Y60" s="48" t="str">
        <f>Y51</f>
        <v>Resta AMB</v>
      </c>
      <c r="Z60" s="47">
        <f>Z52</f>
        <v>5.2370605604769069E-2</v>
      </c>
      <c r="AA60" s="47">
        <f t="shared" ref="AA60:AH60" si="58">AA52</f>
        <v>9.6495626497297898E-2</v>
      </c>
      <c r="AB60" s="47">
        <f t="shared" si="58"/>
        <v>9.9337010418407715E-2</v>
      </c>
      <c r="AC60" s="47">
        <f t="shared" si="58"/>
        <v>0.10886400356565826</v>
      </c>
      <c r="AD60" s="47">
        <f t="shared" si="58"/>
        <v>0.13716641595632068</v>
      </c>
      <c r="AE60" s="47">
        <f t="shared" si="58"/>
        <v>0.30737088417182018</v>
      </c>
      <c r="AF60" s="47">
        <f t="shared" si="58"/>
        <v>0.18379854030865228</v>
      </c>
      <c r="AG60" s="47">
        <f t="shared" si="58"/>
        <v>1.4262633015766895E-2</v>
      </c>
      <c r="AH60" s="47">
        <f t="shared" si="58"/>
        <v>3.3428046130703663E-4</v>
      </c>
    </row>
    <row r="61" spans="1:35">
      <c r="A61" s="131"/>
      <c r="B61" s="12" t="s">
        <v>41</v>
      </c>
      <c r="C61" s="6" t="s">
        <v>43</v>
      </c>
      <c r="D61" s="24"/>
      <c r="E61" s="24"/>
      <c r="F61" s="24">
        <v>1</v>
      </c>
      <c r="G61" s="24"/>
      <c r="H61" s="24">
        <v>2</v>
      </c>
      <c r="I61" s="24">
        <v>36</v>
      </c>
      <c r="J61" s="24">
        <v>50</v>
      </c>
      <c r="K61" s="24">
        <v>5</v>
      </c>
      <c r="L61" s="24"/>
      <c r="M61" s="7">
        <v>94</v>
      </c>
      <c r="O61" s="27">
        <f t="shared" si="53"/>
        <v>0</v>
      </c>
      <c r="P61" s="27">
        <f t="shared" si="44"/>
        <v>0</v>
      </c>
      <c r="Q61" s="27">
        <f t="shared" si="45"/>
        <v>1.0638297872340425E-2</v>
      </c>
      <c r="R61" s="27">
        <f t="shared" si="46"/>
        <v>0</v>
      </c>
      <c r="S61" s="27">
        <f t="shared" si="47"/>
        <v>2.1276595744680851E-2</v>
      </c>
      <c r="T61" s="27">
        <f t="shared" si="48"/>
        <v>0.38297872340425532</v>
      </c>
      <c r="U61" s="27">
        <f t="shared" si="49"/>
        <v>0.53191489361702127</v>
      </c>
      <c r="V61" s="27">
        <f t="shared" si="50"/>
        <v>5.3191489361702128E-2</v>
      </c>
      <c r="W61" s="27">
        <f t="shared" si="51"/>
        <v>0</v>
      </c>
      <c r="Y61" s="48" t="str">
        <f>Y42</f>
        <v>AMB</v>
      </c>
      <c r="Z61" s="47">
        <f>Z43</f>
        <v>5.6557227264421028E-2</v>
      </c>
      <c r="AA61" s="47">
        <f t="shared" ref="AA61:AH61" si="59">AA43</f>
        <v>9.6668087957604926E-2</v>
      </c>
      <c r="AB61" s="47">
        <f t="shared" si="59"/>
        <v>0.1062313455564354</v>
      </c>
      <c r="AC61" s="47">
        <f t="shared" si="59"/>
        <v>0.11399768532618627</v>
      </c>
      <c r="AD61" s="47">
        <f t="shared" si="59"/>
        <v>0.13863677894865079</v>
      </c>
      <c r="AE61" s="47">
        <f t="shared" si="59"/>
        <v>0.28805506487177923</v>
      </c>
      <c r="AF61" s="47">
        <f t="shared" si="59"/>
        <v>0.18578302978619723</v>
      </c>
      <c r="AG61" s="47">
        <f t="shared" si="59"/>
        <v>1.3674849241639763E-2</v>
      </c>
      <c r="AH61" s="47">
        <f t="shared" si="59"/>
        <v>3.9593104708533837E-4</v>
      </c>
    </row>
    <row r="62" spans="1:35">
      <c r="A62" s="131"/>
      <c r="B62" s="13" t="s">
        <v>49</v>
      </c>
      <c r="C62" s="14"/>
      <c r="D62" s="15">
        <v>197</v>
      </c>
      <c r="E62" s="15">
        <v>267</v>
      </c>
      <c r="F62" s="15">
        <v>151</v>
      </c>
      <c r="G62" s="15">
        <v>120</v>
      </c>
      <c r="H62" s="15">
        <v>169</v>
      </c>
      <c r="I62" s="15">
        <v>371</v>
      </c>
      <c r="J62" s="15">
        <v>261</v>
      </c>
      <c r="K62" s="15">
        <v>20</v>
      </c>
      <c r="L62" s="15"/>
      <c r="M62" s="15">
        <v>1556</v>
      </c>
      <c r="O62" s="27">
        <f t="shared" si="53"/>
        <v>0.12660668380462725</v>
      </c>
      <c r="P62" s="27">
        <f t="shared" si="44"/>
        <v>0.17159383033419023</v>
      </c>
      <c r="Q62" s="27">
        <f t="shared" si="45"/>
        <v>9.7043701799485863E-2</v>
      </c>
      <c r="R62" s="27">
        <f t="shared" si="46"/>
        <v>7.7120822622107968E-2</v>
      </c>
      <c r="S62" s="27">
        <f t="shared" si="47"/>
        <v>0.10861182519280206</v>
      </c>
      <c r="T62" s="27">
        <f t="shared" si="48"/>
        <v>0.2384318766066838</v>
      </c>
      <c r="U62" s="27">
        <f t="shared" si="49"/>
        <v>0.16773778920308482</v>
      </c>
      <c r="V62" s="27">
        <f t="shared" si="50"/>
        <v>1.2853470437017995E-2</v>
      </c>
      <c r="W62" s="27">
        <f t="shared" si="51"/>
        <v>0</v>
      </c>
      <c r="Z62" s="27"/>
      <c r="AA62" s="27"/>
      <c r="AB62" s="27"/>
      <c r="AC62" s="27"/>
      <c r="AD62" s="27"/>
      <c r="AE62" s="27"/>
      <c r="AF62" s="27"/>
      <c r="AG62" s="27"/>
      <c r="AH62" s="27"/>
      <c r="AI62" s="27"/>
    </row>
    <row r="63" spans="1:35">
      <c r="A63" s="131" t="s">
        <v>50</v>
      </c>
      <c r="B63" s="141" t="s">
        <v>4</v>
      </c>
      <c r="C63" s="6" t="s">
        <v>15</v>
      </c>
      <c r="D63" s="24">
        <v>34</v>
      </c>
      <c r="E63" s="24">
        <v>18</v>
      </c>
      <c r="F63" s="24">
        <v>9</v>
      </c>
      <c r="G63" s="24">
        <v>8</v>
      </c>
      <c r="H63" s="24">
        <v>5</v>
      </c>
      <c r="I63" s="24">
        <v>34</v>
      </c>
      <c r="J63" s="24">
        <v>21</v>
      </c>
      <c r="K63" s="24"/>
      <c r="L63" s="24"/>
      <c r="M63" s="7">
        <v>129</v>
      </c>
      <c r="O63" s="27">
        <f t="shared" si="53"/>
        <v>0.26356589147286824</v>
      </c>
      <c r="P63" s="27">
        <f t="shared" si="44"/>
        <v>0.13953488372093023</v>
      </c>
      <c r="Q63" s="27">
        <f t="shared" si="45"/>
        <v>6.9767441860465115E-2</v>
      </c>
      <c r="R63" s="27">
        <f t="shared" si="46"/>
        <v>6.2015503875968991E-2</v>
      </c>
      <c r="S63" s="27">
        <f t="shared" si="47"/>
        <v>3.875968992248062E-2</v>
      </c>
      <c r="T63" s="27">
        <f t="shared" si="48"/>
        <v>0.26356589147286824</v>
      </c>
      <c r="U63" s="27">
        <f t="shared" si="49"/>
        <v>0.16279069767441862</v>
      </c>
      <c r="V63" s="27">
        <f t="shared" si="50"/>
        <v>0</v>
      </c>
      <c r="W63" s="27">
        <f t="shared" si="51"/>
        <v>0</v>
      </c>
      <c r="Z63" s="27"/>
      <c r="AA63" s="27"/>
      <c r="AB63" s="27"/>
      <c r="AC63" s="27"/>
      <c r="AD63" s="27"/>
      <c r="AE63" s="27"/>
      <c r="AF63" s="27"/>
      <c r="AG63" s="27"/>
      <c r="AH63" s="27"/>
      <c r="AI63" s="28"/>
    </row>
    <row r="64" spans="1:35">
      <c r="A64" s="131"/>
      <c r="B64" s="141"/>
      <c r="C64" s="6" t="s">
        <v>16</v>
      </c>
      <c r="D64" s="24">
        <v>2</v>
      </c>
      <c r="E64" s="24">
        <v>5</v>
      </c>
      <c r="F64" s="24">
        <v>2</v>
      </c>
      <c r="G64" s="24">
        <v>6</v>
      </c>
      <c r="H64" s="24">
        <v>2</v>
      </c>
      <c r="I64" s="24">
        <v>11</v>
      </c>
      <c r="J64" s="24">
        <v>4</v>
      </c>
      <c r="K64" s="24"/>
      <c r="L64" s="24"/>
      <c r="M64" s="7">
        <v>32</v>
      </c>
      <c r="O64" s="27">
        <f t="shared" si="53"/>
        <v>6.25E-2</v>
      </c>
      <c r="P64" s="27">
        <f t="shared" si="44"/>
        <v>0.15625</v>
      </c>
      <c r="Q64" s="27">
        <f t="shared" si="45"/>
        <v>6.25E-2</v>
      </c>
      <c r="R64" s="27">
        <f t="shared" si="46"/>
        <v>0.1875</v>
      </c>
      <c r="S64" s="27">
        <f t="shared" si="47"/>
        <v>6.25E-2</v>
      </c>
      <c r="T64" s="27">
        <f t="shared" si="48"/>
        <v>0.34375</v>
      </c>
      <c r="U64" s="27">
        <f t="shared" si="49"/>
        <v>0.125</v>
      </c>
      <c r="V64" s="27">
        <f t="shared" si="50"/>
        <v>0</v>
      </c>
      <c r="W64" s="27">
        <f t="shared" si="51"/>
        <v>0</v>
      </c>
      <c r="Z64" s="27"/>
      <c r="AA64" s="27"/>
      <c r="AB64" s="27"/>
      <c r="AC64" s="27"/>
      <c r="AD64" s="27"/>
      <c r="AE64" s="27"/>
      <c r="AF64" s="27"/>
      <c r="AG64" s="27"/>
      <c r="AH64" s="27"/>
      <c r="AI64" s="28"/>
    </row>
    <row r="65" spans="1:35">
      <c r="A65" s="131"/>
      <c r="B65" s="131" t="s">
        <v>41</v>
      </c>
      <c r="C65" s="6" t="s">
        <v>42</v>
      </c>
      <c r="D65" s="24"/>
      <c r="E65" s="24"/>
      <c r="F65" s="24"/>
      <c r="G65" s="24">
        <v>4</v>
      </c>
      <c r="H65" s="24">
        <v>2</v>
      </c>
      <c r="I65" s="24">
        <v>8</v>
      </c>
      <c r="J65" s="24">
        <v>2</v>
      </c>
      <c r="K65" s="24"/>
      <c r="L65" s="24"/>
      <c r="M65" s="7">
        <v>16</v>
      </c>
      <c r="O65" s="27">
        <f t="shared" si="53"/>
        <v>0</v>
      </c>
      <c r="P65" s="27">
        <f t="shared" si="44"/>
        <v>0</v>
      </c>
      <c r="Q65" s="27">
        <f t="shared" si="45"/>
        <v>0</v>
      </c>
      <c r="R65" s="27">
        <f t="shared" si="46"/>
        <v>0.25</v>
      </c>
      <c r="S65" s="27">
        <f t="shared" si="47"/>
        <v>0.125</v>
      </c>
      <c r="T65" s="27">
        <f t="shared" si="48"/>
        <v>0.5</v>
      </c>
      <c r="U65" s="27">
        <f t="shared" si="49"/>
        <v>0.125</v>
      </c>
      <c r="V65" s="27">
        <f t="shared" si="50"/>
        <v>0</v>
      </c>
      <c r="W65" s="27">
        <f t="shared" si="51"/>
        <v>0</v>
      </c>
      <c r="Z65" s="27"/>
      <c r="AA65" s="27"/>
      <c r="AB65" s="27"/>
      <c r="AC65" s="27"/>
      <c r="AD65" s="27"/>
      <c r="AE65" s="27"/>
      <c r="AF65" s="27"/>
      <c r="AG65" s="27"/>
      <c r="AH65" s="27"/>
      <c r="AI65" s="28"/>
    </row>
    <row r="66" spans="1:35">
      <c r="A66" s="131"/>
      <c r="B66" s="131"/>
      <c r="C66" s="6" t="s">
        <v>43</v>
      </c>
      <c r="D66" s="24"/>
      <c r="E66" s="24"/>
      <c r="F66" s="24"/>
      <c r="G66" s="24"/>
      <c r="H66" s="24"/>
      <c r="I66" s="24">
        <v>4</v>
      </c>
      <c r="J66" s="24">
        <v>2</v>
      </c>
      <c r="K66" s="24">
        <v>1</v>
      </c>
      <c r="L66" s="24"/>
      <c r="M66" s="7">
        <v>7</v>
      </c>
      <c r="O66" s="27">
        <f t="shared" si="53"/>
        <v>0</v>
      </c>
      <c r="P66" s="27">
        <f t="shared" si="44"/>
        <v>0</v>
      </c>
      <c r="Q66" s="27">
        <f t="shared" si="45"/>
        <v>0</v>
      </c>
      <c r="R66" s="27">
        <f t="shared" si="46"/>
        <v>0</v>
      </c>
      <c r="S66" s="27">
        <f t="shared" si="47"/>
        <v>0</v>
      </c>
      <c r="T66" s="27">
        <f t="shared" si="48"/>
        <v>0.5714285714285714</v>
      </c>
      <c r="U66" s="27">
        <f t="shared" si="49"/>
        <v>0.2857142857142857</v>
      </c>
      <c r="V66" s="27">
        <f t="shared" si="50"/>
        <v>0.14285714285714285</v>
      </c>
      <c r="W66" s="27">
        <f t="shared" si="51"/>
        <v>0</v>
      </c>
      <c r="Z66" s="27"/>
      <c r="AA66" s="27"/>
      <c r="AB66" s="27"/>
      <c r="AC66" s="27"/>
      <c r="AD66" s="27"/>
      <c r="AE66" s="27"/>
      <c r="AF66" s="27"/>
      <c r="AG66" s="27"/>
      <c r="AH66" s="27"/>
      <c r="AI66" s="28"/>
    </row>
    <row r="67" spans="1:35">
      <c r="A67" s="131"/>
      <c r="B67" s="13" t="s">
        <v>51</v>
      </c>
      <c r="C67" s="14"/>
      <c r="D67" s="15">
        <v>36</v>
      </c>
      <c r="E67" s="15">
        <v>23</v>
      </c>
      <c r="F67" s="15">
        <v>11</v>
      </c>
      <c r="G67" s="15">
        <v>18</v>
      </c>
      <c r="H67" s="15">
        <v>9</v>
      </c>
      <c r="I67" s="15">
        <v>57</v>
      </c>
      <c r="J67" s="15">
        <v>29</v>
      </c>
      <c r="K67" s="15">
        <v>1</v>
      </c>
      <c r="L67" s="15"/>
      <c r="M67" s="15">
        <v>184</v>
      </c>
      <c r="O67" s="27">
        <f t="shared" si="53"/>
        <v>0.19565217391304349</v>
      </c>
      <c r="P67" s="27">
        <f t="shared" si="44"/>
        <v>0.125</v>
      </c>
      <c r="Q67" s="27">
        <f t="shared" si="45"/>
        <v>5.9782608695652176E-2</v>
      </c>
      <c r="R67" s="27">
        <f t="shared" si="46"/>
        <v>9.7826086956521743E-2</v>
      </c>
      <c r="S67" s="27">
        <f t="shared" si="47"/>
        <v>4.8913043478260872E-2</v>
      </c>
      <c r="T67" s="27">
        <f t="shared" si="48"/>
        <v>0.30978260869565216</v>
      </c>
      <c r="U67" s="27">
        <f t="shared" si="49"/>
        <v>0.15760869565217392</v>
      </c>
      <c r="V67" s="27">
        <f t="shared" si="50"/>
        <v>5.434782608695652E-3</v>
      </c>
      <c r="W67" s="27">
        <f t="shared" si="51"/>
        <v>0</v>
      </c>
      <c r="Z67" s="27"/>
      <c r="AA67" s="27"/>
      <c r="AB67" s="27"/>
      <c r="AC67" s="27"/>
      <c r="AD67" s="27"/>
      <c r="AE67" s="27"/>
      <c r="AF67" s="27"/>
      <c r="AG67" s="27"/>
      <c r="AH67" s="27"/>
      <c r="AI67" s="28"/>
    </row>
    <row r="68" spans="1:35">
      <c r="A68" s="131" t="s">
        <v>52</v>
      </c>
      <c r="B68" s="141" t="s">
        <v>4</v>
      </c>
      <c r="C68" s="6" t="s">
        <v>15</v>
      </c>
      <c r="D68" s="24">
        <v>5</v>
      </c>
      <c r="E68" s="24">
        <v>17</v>
      </c>
      <c r="F68" s="24">
        <v>27</v>
      </c>
      <c r="G68" s="24">
        <v>36</v>
      </c>
      <c r="H68" s="24">
        <v>31</v>
      </c>
      <c r="I68" s="24">
        <v>81</v>
      </c>
      <c r="J68" s="24">
        <v>72</v>
      </c>
      <c r="K68" s="24">
        <v>3</v>
      </c>
      <c r="L68" s="24"/>
      <c r="M68" s="7">
        <v>272</v>
      </c>
      <c r="O68" s="27">
        <f t="shared" si="53"/>
        <v>1.8382352941176471E-2</v>
      </c>
      <c r="P68" s="27">
        <f t="shared" si="44"/>
        <v>6.25E-2</v>
      </c>
      <c r="Q68" s="27">
        <f t="shared" si="45"/>
        <v>9.9264705882352935E-2</v>
      </c>
      <c r="R68" s="27">
        <f t="shared" si="46"/>
        <v>0.13235294117647059</v>
      </c>
      <c r="S68" s="27">
        <f t="shared" si="47"/>
        <v>0.11397058823529412</v>
      </c>
      <c r="T68" s="27">
        <f t="shared" si="48"/>
        <v>0.29779411764705882</v>
      </c>
      <c r="U68" s="27">
        <f t="shared" si="49"/>
        <v>0.26470588235294118</v>
      </c>
      <c r="V68" s="27">
        <f t="shared" si="50"/>
        <v>1.1029411764705883E-2</v>
      </c>
      <c r="W68" s="27">
        <f t="shared" si="51"/>
        <v>0</v>
      </c>
    </row>
    <row r="69" spans="1:35">
      <c r="A69" s="131"/>
      <c r="B69" s="141"/>
      <c r="C69" s="6" t="s">
        <v>16</v>
      </c>
      <c r="D69" s="24"/>
      <c r="E69" s="24">
        <v>2</v>
      </c>
      <c r="F69" s="24">
        <v>3</v>
      </c>
      <c r="G69" s="24">
        <v>1</v>
      </c>
      <c r="H69" s="24">
        <v>5</v>
      </c>
      <c r="I69" s="24">
        <v>1</v>
      </c>
      <c r="J69" s="24">
        <v>5</v>
      </c>
      <c r="K69" s="24"/>
      <c r="L69" s="24"/>
      <c r="M69" s="7">
        <v>17</v>
      </c>
      <c r="O69" s="27">
        <f t="shared" si="53"/>
        <v>0</v>
      </c>
      <c r="P69" s="27">
        <f t="shared" si="44"/>
        <v>0.11764705882352941</v>
      </c>
      <c r="Q69" s="27">
        <f t="shared" si="45"/>
        <v>0.17647058823529413</v>
      </c>
      <c r="R69" s="27">
        <f t="shared" si="46"/>
        <v>5.8823529411764705E-2</v>
      </c>
      <c r="S69" s="27">
        <f t="shared" si="47"/>
        <v>0.29411764705882354</v>
      </c>
      <c r="T69" s="27">
        <f t="shared" si="48"/>
        <v>5.8823529411764705E-2</v>
      </c>
      <c r="U69" s="27">
        <f t="shared" si="49"/>
        <v>0.29411764705882354</v>
      </c>
      <c r="V69" s="27">
        <f t="shared" si="50"/>
        <v>0</v>
      </c>
      <c r="W69" s="27">
        <f t="shared" si="51"/>
        <v>0</v>
      </c>
    </row>
    <row r="70" spans="1:35">
      <c r="A70" s="131"/>
      <c r="B70" s="141" t="s">
        <v>31</v>
      </c>
      <c r="C70" s="6" t="s">
        <v>35</v>
      </c>
      <c r="D70" s="24">
        <v>15</v>
      </c>
      <c r="E70" s="24">
        <v>15</v>
      </c>
      <c r="F70" s="24">
        <v>10</v>
      </c>
      <c r="G70" s="24"/>
      <c r="H70" s="24"/>
      <c r="I70" s="24"/>
      <c r="J70" s="24"/>
      <c r="K70" s="24"/>
      <c r="L70" s="24"/>
      <c r="M70" s="7">
        <v>40</v>
      </c>
      <c r="O70" s="27">
        <f t="shared" si="53"/>
        <v>0.375</v>
      </c>
      <c r="P70" s="27">
        <f t="shared" si="44"/>
        <v>0.375</v>
      </c>
      <c r="Q70" s="27">
        <f t="shared" si="45"/>
        <v>0.25</v>
      </c>
      <c r="R70" s="27">
        <f t="shared" si="46"/>
        <v>0</v>
      </c>
      <c r="S70" s="27">
        <f t="shared" si="47"/>
        <v>0</v>
      </c>
      <c r="T70" s="27">
        <f t="shared" si="48"/>
        <v>0</v>
      </c>
      <c r="U70" s="27">
        <f t="shared" si="49"/>
        <v>0</v>
      </c>
      <c r="V70" s="27">
        <f t="shared" si="50"/>
        <v>0</v>
      </c>
      <c r="W70" s="27">
        <f t="shared" si="51"/>
        <v>0</v>
      </c>
    </row>
    <row r="71" spans="1:35">
      <c r="A71" s="131"/>
      <c r="B71" s="141"/>
      <c r="C71" s="6" t="s">
        <v>39</v>
      </c>
      <c r="D71" s="24">
        <v>24</v>
      </c>
      <c r="E71" s="24">
        <v>20</v>
      </c>
      <c r="F71" s="24"/>
      <c r="G71" s="24"/>
      <c r="H71" s="24"/>
      <c r="I71" s="24"/>
      <c r="J71" s="24"/>
      <c r="K71" s="24"/>
      <c r="L71" s="24"/>
      <c r="M71" s="7">
        <v>44</v>
      </c>
      <c r="O71" s="27">
        <f t="shared" si="53"/>
        <v>0.54545454545454541</v>
      </c>
      <c r="P71" s="27">
        <f t="shared" si="44"/>
        <v>0.45454545454545453</v>
      </c>
      <c r="Q71" s="27">
        <f t="shared" si="45"/>
        <v>0</v>
      </c>
      <c r="R71" s="27">
        <f t="shared" si="46"/>
        <v>0</v>
      </c>
      <c r="S71" s="27">
        <f t="shared" si="47"/>
        <v>0</v>
      </c>
      <c r="T71" s="27">
        <f t="shared" si="48"/>
        <v>0</v>
      </c>
      <c r="U71" s="27">
        <f t="shared" si="49"/>
        <v>0</v>
      </c>
      <c r="V71" s="27">
        <f t="shared" si="50"/>
        <v>0</v>
      </c>
      <c r="W71" s="27">
        <f t="shared" si="51"/>
        <v>0</v>
      </c>
    </row>
    <row r="72" spans="1:35">
      <c r="A72" s="131"/>
      <c r="B72" s="131" t="s">
        <v>41</v>
      </c>
      <c r="C72" s="6" t="s">
        <v>42</v>
      </c>
      <c r="D72" s="24"/>
      <c r="E72" s="24"/>
      <c r="F72" s="24"/>
      <c r="G72" s="24"/>
      <c r="H72" s="24"/>
      <c r="I72" s="24">
        <v>6</v>
      </c>
      <c r="J72" s="24">
        <v>4</v>
      </c>
      <c r="K72" s="24"/>
      <c r="L72" s="24"/>
      <c r="M72" s="7">
        <v>10</v>
      </c>
      <c r="O72" s="27">
        <f t="shared" si="53"/>
        <v>0</v>
      </c>
      <c r="P72" s="27">
        <f t="shared" si="44"/>
        <v>0</v>
      </c>
      <c r="Q72" s="27">
        <f t="shared" si="45"/>
        <v>0</v>
      </c>
      <c r="R72" s="27">
        <f t="shared" si="46"/>
        <v>0</v>
      </c>
      <c r="S72" s="27">
        <f t="shared" si="47"/>
        <v>0</v>
      </c>
      <c r="T72" s="27">
        <f t="shared" si="48"/>
        <v>0.6</v>
      </c>
      <c r="U72" s="27">
        <f t="shared" si="49"/>
        <v>0.4</v>
      </c>
      <c r="V72" s="27">
        <f t="shared" si="50"/>
        <v>0</v>
      </c>
      <c r="W72" s="27">
        <f t="shared" si="51"/>
        <v>0</v>
      </c>
    </row>
    <row r="73" spans="1:35">
      <c r="A73" s="131"/>
      <c r="B73" s="131"/>
      <c r="C73" s="6" t="s">
        <v>43</v>
      </c>
      <c r="D73" s="24"/>
      <c r="E73" s="24"/>
      <c r="F73" s="24"/>
      <c r="G73" s="24"/>
      <c r="H73" s="24">
        <v>1</v>
      </c>
      <c r="I73" s="24">
        <v>4</v>
      </c>
      <c r="J73" s="24">
        <v>6</v>
      </c>
      <c r="K73" s="24">
        <v>1</v>
      </c>
      <c r="L73" s="24"/>
      <c r="M73" s="7">
        <v>12</v>
      </c>
      <c r="O73" s="27">
        <f t="shared" si="53"/>
        <v>0</v>
      </c>
      <c r="P73" s="27">
        <f t="shared" si="44"/>
        <v>0</v>
      </c>
      <c r="Q73" s="27">
        <f t="shared" si="45"/>
        <v>0</v>
      </c>
      <c r="R73" s="27">
        <f t="shared" si="46"/>
        <v>0</v>
      </c>
      <c r="S73" s="27">
        <f t="shared" si="47"/>
        <v>8.3333333333333329E-2</v>
      </c>
      <c r="T73" s="27">
        <f t="shared" si="48"/>
        <v>0.33333333333333331</v>
      </c>
      <c r="U73" s="27">
        <f t="shared" si="49"/>
        <v>0.5</v>
      </c>
      <c r="V73" s="27">
        <f t="shared" si="50"/>
        <v>8.3333333333333329E-2</v>
      </c>
      <c r="W73" s="27">
        <f t="shared" si="51"/>
        <v>0</v>
      </c>
    </row>
    <row r="74" spans="1:35">
      <c r="A74" s="131"/>
      <c r="B74" s="16" t="s">
        <v>53</v>
      </c>
      <c r="C74" s="14"/>
      <c r="D74" s="15">
        <v>44</v>
      </c>
      <c r="E74" s="15">
        <v>54</v>
      </c>
      <c r="F74" s="15">
        <v>40</v>
      </c>
      <c r="G74" s="15">
        <v>37</v>
      </c>
      <c r="H74" s="15">
        <v>37</v>
      </c>
      <c r="I74" s="15">
        <v>92</v>
      </c>
      <c r="J74" s="15">
        <v>87</v>
      </c>
      <c r="K74" s="15">
        <v>4</v>
      </c>
      <c r="L74" s="15"/>
      <c r="M74" s="15">
        <v>395</v>
      </c>
      <c r="O74" s="27">
        <f t="shared" si="53"/>
        <v>0.11139240506329114</v>
      </c>
      <c r="P74" s="27">
        <f t="shared" si="44"/>
        <v>0.13670886075949368</v>
      </c>
      <c r="Q74" s="27">
        <f t="shared" si="45"/>
        <v>0.10126582278481013</v>
      </c>
      <c r="R74" s="27">
        <f t="shared" si="46"/>
        <v>9.3670886075949367E-2</v>
      </c>
      <c r="S74" s="27">
        <f t="shared" si="47"/>
        <v>9.3670886075949367E-2</v>
      </c>
      <c r="T74" s="27">
        <f t="shared" si="48"/>
        <v>0.23291139240506328</v>
      </c>
      <c r="U74" s="27">
        <f t="shared" si="49"/>
        <v>0.22025316455696203</v>
      </c>
      <c r="V74" s="27">
        <f t="shared" si="50"/>
        <v>1.0126582278481013E-2</v>
      </c>
      <c r="W74" s="27">
        <f t="shared" si="51"/>
        <v>0</v>
      </c>
    </row>
    <row r="75" spans="1:35">
      <c r="A75" s="131" t="s">
        <v>54</v>
      </c>
      <c r="B75" s="137" t="s">
        <v>4</v>
      </c>
      <c r="C75" s="33" t="s">
        <v>5</v>
      </c>
      <c r="D75" s="50">
        <v>1</v>
      </c>
      <c r="E75" s="50">
        <v>2</v>
      </c>
      <c r="F75" s="50">
        <v>2</v>
      </c>
      <c r="G75" s="50">
        <v>15</v>
      </c>
      <c r="H75" s="50">
        <v>15</v>
      </c>
      <c r="I75" s="50">
        <v>16</v>
      </c>
      <c r="J75" s="50">
        <v>6</v>
      </c>
      <c r="K75" s="50"/>
      <c r="L75" s="50"/>
      <c r="M75" s="34">
        <v>57</v>
      </c>
      <c r="O75" s="27">
        <f t="shared" si="53"/>
        <v>1.7543859649122806E-2</v>
      </c>
      <c r="P75" s="27">
        <f t="shared" si="44"/>
        <v>3.5087719298245612E-2</v>
      </c>
      <c r="Q75" s="27">
        <f t="shared" si="45"/>
        <v>3.5087719298245612E-2</v>
      </c>
      <c r="R75" s="27">
        <f t="shared" si="46"/>
        <v>0.26315789473684209</v>
      </c>
      <c r="S75" s="27">
        <f t="shared" si="47"/>
        <v>0.26315789473684209</v>
      </c>
      <c r="T75" s="27">
        <f t="shared" si="48"/>
        <v>0.2807017543859649</v>
      </c>
      <c r="U75" s="27">
        <f t="shared" si="49"/>
        <v>0.10526315789473684</v>
      </c>
      <c r="V75" s="27">
        <f t="shared" si="50"/>
        <v>0</v>
      </c>
      <c r="W75" s="27">
        <f t="shared" si="51"/>
        <v>0</v>
      </c>
    </row>
    <row r="76" spans="1:35">
      <c r="A76" s="131"/>
      <c r="B76" s="137"/>
      <c r="C76" s="33" t="s">
        <v>6</v>
      </c>
      <c r="D76" s="50">
        <v>21</v>
      </c>
      <c r="E76" s="50">
        <v>43</v>
      </c>
      <c r="F76" s="50">
        <v>32</v>
      </c>
      <c r="G76" s="50">
        <v>37</v>
      </c>
      <c r="H76" s="50">
        <v>60</v>
      </c>
      <c r="I76" s="50">
        <v>96</v>
      </c>
      <c r="J76" s="50">
        <v>46</v>
      </c>
      <c r="K76" s="50"/>
      <c r="L76" s="50">
        <v>1</v>
      </c>
      <c r="M76" s="34">
        <v>336</v>
      </c>
      <c r="O76" s="27">
        <f t="shared" si="53"/>
        <v>6.25E-2</v>
      </c>
      <c r="P76" s="27">
        <f t="shared" si="44"/>
        <v>0.12797619047619047</v>
      </c>
      <c r="Q76" s="27">
        <f t="shared" si="45"/>
        <v>9.5238095238095233E-2</v>
      </c>
      <c r="R76" s="27">
        <f t="shared" si="46"/>
        <v>0.11011904761904762</v>
      </c>
      <c r="S76" s="27">
        <f t="shared" si="47"/>
        <v>0.17857142857142858</v>
      </c>
      <c r="T76" s="27">
        <f t="shared" si="48"/>
        <v>0.2857142857142857</v>
      </c>
      <c r="U76" s="27">
        <f t="shared" si="49"/>
        <v>0.13690476190476192</v>
      </c>
      <c r="V76" s="27">
        <f t="shared" si="50"/>
        <v>0</v>
      </c>
      <c r="W76" s="27">
        <f t="shared" si="51"/>
        <v>2.976190476190476E-3</v>
      </c>
      <c r="Z76" s="27"/>
      <c r="AA76" s="27"/>
      <c r="AB76" s="27"/>
      <c r="AC76" s="27"/>
      <c r="AD76" s="27"/>
      <c r="AE76" s="27"/>
      <c r="AF76" s="27"/>
      <c r="AG76" s="27"/>
      <c r="AH76" s="27"/>
      <c r="AI76" s="28"/>
    </row>
    <row r="77" spans="1:35">
      <c r="A77" s="131"/>
      <c r="B77" s="137"/>
      <c r="C77" s="33" t="s">
        <v>7</v>
      </c>
      <c r="D77" s="50">
        <v>187</v>
      </c>
      <c r="E77" s="50">
        <v>129</v>
      </c>
      <c r="F77" s="50">
        <v>109</v>
      </c>
      <c r="G77" s="50">
        <v>105</v>
      </c>
      <c r="H77" s="50">
        <v>82</v>
      </c>
      <c r="I77" s="50">
        <v>140</v>
      </c>
      <c r="J77" s="50">
        <v>96</v>
      </c>
      <c r="K77" s="50"/>
      <c r="L77" s="50"/>
      <c r="M77" s="34">
        <v>848</v>
      </c>
      <c r="O77" s="27">
        <f t="shared" si="53"/>
        <v>0.22051886792452829</v>
      </c>
      <c r="P77" s="27">
        <f t="shared" si="44"/>
        <v>0.15212264150943397</v>
      </c>
      <c r="Q77" s="27">
        <f t="shared" si="45"/>
        <v>0.12853773584905662</v>
      </c>
      <c r="R77" s="27">
        <f t="shared" si="46"/>
        <v>0.12382075471698113</v>
      </c>
      <c r="S77" s="27">
        <f t="shared" si="47"/>
        <v>9.6698113207547176E-2</v>
      </c>
      <c r="T77" s="27">
        <f t="shared" si="48"/>
        <v>0.1650943396226415</v>
      </c>
      <c r="U77" s="27">
        <f t="shared" si="49"/>
        <v>0.11320754716981132</v>
      </c>
      <c r="V77" s="27">
        <f t="shared" si="50"/>
        <v>0</v>
      </c>
      <c r="W77" s="27">
        <f t="shared" si="51"/>
        <v>0</v>
      </c>
      <c r="Z77" s="27"/>
      <c r="AA77" s="27"/>
      <c r="AB77" s="27"/>
      <c r="AC77" s="27"/>
      <c r="AD77" s="27"/>
      <c r="AE77" s="27"/>
      <c r="AF77" s="27"/>
      <c r="AG77" s="27"/>
      <c r="AH77" s="27"/>
      <c r="AI77" s="28"/>
    </row>
    <row r="78" spans="1:35">
      <c r="A78" s="131"/>
      <c r="B78" s="137"/>
      <c r="C78" s="33" t="s">
        <v>8</v>
      </c>
      <c r="D78" s="50">
        <v>3</v>
      </c>
      <c r="E78" s="50">
        <v>14</v>
      </c>
      <c r="F78" s="50">
        <v>27</v>
      </c>
      <c r="G78" s="50">
        <v>51</v>
      </c>
      <c r="H78" s="50">
        <v>86</v>
      </c>
      <c r="I78" s="50">
        <v>160</v>
      </c>
      <c r="J78" s="50">
        <v>76</v>
      </c>
      <c r="K78" s="50">
        <v>6</v>
      </c>
      <c r="L78" s="50"/>
      <c r="M78" s="34">
        <v>423</v>
      </c>
      <c r="O78" s="27">
        <f t="shared" si="53"/>
        <v>7.0921985815602835E-3</v>
      </c>
      <c r="P78" s="27">
        <f t="shared" si="44"/>
        <v>3.309692671394799E-2</v>
      </c>
      <c r="Q78" s="27">
        <f t="shared" si="45"/>
        <v>6.3829787234042548E-2</v>
      </c>
      <c r="R78" s="27">
        <f t="shared" si="46"/>
        <v>0.12056737588652482</v>
      </c>
      <c r="S78" s="27">
        <f t="shared" si="47"/>
        <v>0.20330969267139479</v>
      </c>
      <c r="T78" s="27">
        <f t="shared" si="48"/>
        <v>0.37825059101654845</v>
      </c>
      <c r="U78" s="27">
        <f t="shared" si="49"/>
        <v>0.17966903073286053</v>
      </c>
      <c r="V78" s="27">
        <f t="shared" si="50"/>
        <v>1.4184397163120567E-2</v>
      </c>
      <c r="W78" s="27">
        <f t="shared" si="51"/>
        <v>0</v>
      </c>
      <c r="Z78" s="27"/>
      <c r="AA78" s="27"/>
      <c r="AB78" s="27"/>
      <c r="AC78" s="27"/>
      <c r="AD78" s="27"/>
      <c r="AE78" s="27"/>
      <c r="AF78" s="27"/>
      <c r="AG78" s="27"/>
      <c r="AH78" s="27"/>
      <c r="AI78" s="28"/>
    </row>
    <row r="79" spans="1:35">
      <c r="A79" s="131"/>
      <c r="B79" s="137"/>
      <c r="C79" s="33" t="s">
        <v>9</v>
      </c>
      <c r="D79" s="50"/>
      <c r="E79" s="50"/>
      <c r="F79" s="50"/>
      <c r="G79" s="50">
        <v>1</v>
      </c>
      <c r="H79" s="50">
        <v>2</v>
      </c>
      <c r="I79" s="50">
        <v>3</v>
      </c>
      <c r="J79" s="50">
        <v>3</v>
      </c>
      <c r="K79" s="50"/>
      <c r="L79" s="50"/>
      <c r="M79" s="34">
        <v>9</v>
      </c>
      <c r="O79" s="27">
        <f t="shared" si="53"/>
        <v>0</v>
      </c>
      <c r="P79" s="27">
        <f t="shared" si="44"/>
        <v>0</v>
      </c>
      <c r="Q79" s="27">
        <f t="shared" si="45"/>
        <v>0</v>
      </c>
      <c r="R79" s="27">
        <f t="shared" si="46"/>
        <v>0.1111111111111111</v>
      </c>
      <c r="S79" s="27">
        <f t="shared" si="47"/>
        <v>0.22222222222222221</v>
      </c>
      <c r="T79" s="27">
        <f t="shared" si="48"/>
        <v>0.33333333333333331</v>
      </c>
      <c r="U79" s="27">
        <f t="shared" si="49"/>
        <v>0.33333333333333331</v>
      </c>
      <c r="V79" s="27">
        <f t="shared" si="50"/>
        <v>0</v>
      </c>
      <c r="W79" s="27">
        <f t="shared" si="51"/>
        <v>0</v>
      </c>
      <c r="Z79" s="27"/>
      <c r="AA79" s="27"/>
      <c r="AB79" s="27"/>
      <c r="AC79" s="27"/>
      <c r="AD79" s="27"/>
      <c r="AE79" s="27"/>
      <c r="AF79" s="27"/>
      <c r="AG79" s="27"/>
      <c r="AH79" s="27"/>
      <c r="AI79" s="28"/>
    </row>
    <row r="80" spans="1:35">
      <c r="A80" s="131"/>
      <c r="B80" s="137"/>
      <c r="C80" s="33" t="s">
        <v>10</v>
      </c>
      <c r="D80" s="50">
        <v>2</v>
      </c>
      <c r="E80" s="50">
        <v>5</v>
      </c>
      <c r="F80" s="50">
        <v>19</v>
      </c>
      <c r="G80" s="50">
        <v>37</v>
      </c>
      <c r="H80" s="50">
        <v>28</v>
      </c>
      <c r="I80" s="50">
        <v>81</v>
      </c>
      <c r="J80" s="50">
        <v>26</v>
      </c>
      <c r="K80" s="50">
        <v>2</v>
      </c>
      <c r="L80" s="50"/>
      <c r="M80" s="34">
        <v>200</v>
      </c>
      <c r="O80" s="27">
        <f t="shared" si="53"/>
        <v>0.01</v>
      </c>
      <c r="P80" s="27">
        <f t="shared" si="44"/>
        <v>2.5000000000000001E-2</v>
      </c>
      <c r="Q80" s="27">
        <f t="shared" si="45"/>
        <v>9.5000000000000001E-2</v>
      </c>
      <c r="R80" s="27">
        <f t="shared" si="46"/>
        <v>0.185</v>
      </c>
      <c r="S80" s="27">
        <f t="shared" si="47"/>
        <v>0.14000000000000001</v>
      </c>
      <c r="T80" s="27">
        <f t="shared" si="48"/>
        <v>0.40500000000000003</v>
      </c>
      <c r="U80" s="27">
        <f t="shared" si="49"/>
        <v>0.13</v>
      </c>
      <c r="V80" s="27">
        <f t="shared" si="50"/>
        <v>0.01</v>
      </c>
      <c r="W80" s="27">
        <f t="shared" si="51"/>
        <v>0</v>
      </c>
      <c r="Z80" s="27"/>
      <c r="AA80" s="27"/>
      <c r="AB80" s="27"/>
      <c r="AC80" s="27"/>
      <c r="AD80" s="27"/>
      <c r="AE80" s="27"/>
      <c r="AF80" s="27"/>
      <c r="AG80" s="27"/>
      <c r="AH80" s="27"/>
      <c r="AI80" s="27"/>
    </row>
    <row r="81" spans="1:35">
      <c r="A81" s="131"/>
      <c r="B81" s="137"/>
      <c r="C81" s="33" t="s">
        <v>11</v>
      </c>
      <c r="D81" s="50"/>
      <c r="E81" s="50">
        <v>1</v>
      </c>
      <c r="F81" s="50">
        <v>4</v>
      </c>
      <c r="G81" s="50">
        <v>11</v>
      </c>
      <c r="H81" s="50">
        <v>13</v>
      </c>
      <c r="I81" s="50">
        <v>45</v>
      </c>
      <c r="J81" s="50">
        <v>29</v>
      </c>
      <c r="K81" s="50"/>
      <c r="L81" s="50"/>
      <c r="M81" s="34">
        <v>103</v>
      </c>
      <c r="O81" s="27">
        <f t="shared" si="53"/>
        <v>0</v>
      </c>
      <c r="P81" s="27">
        <f t="shared" si="44"/>
        <v>9.7087378640776691E-3</v>
      </c>
      <c r="Q81" s="27">
        <f t="shared" si="45"/>
        <v>3.8834951456310676E-2</v>
      </c>
      <c r="R81" s="27">
        <f t="shared" si="46"/>
        <v>0.10679611650485436</v>
      </c>
      <c r="S81" s="27">
        <f t="shared" si="47"/>
        <v>0.12621359223300971</v>
      </c>
      <c r="T81" s="27">
        <f t="shared" si="48"/>
        <v>0.43689320388349512</v>
      </c>
      <c r="U81" s="27">
        <f t="shared" si="49"/>
        <v>0.28155339805825241</v>
      </c>
      <c r="V81" s="27">
        <f t="shared" si="50"/>
        <v>0</v>
      </c>
      <c r="W81" s="27">
        <f t="shared" si="51"/>
        <v>0</v>
      </c>
      <c r="Z81" s="27"/>
      <c r="AA81" s="27"/>
      <c r="AB81" s="27"/>
      <c r="AC81" s="27"/>
      <c r="AD81" s="27"/>
      <c r="AE81" s="27"/>
      <c r="AF81" s="27"/>
      <c r="AG81" s="27"/>
      <c r="AH81" s="27"/>
      <c r="AI81" s="27"/>
    </row>
    <row r="82" spans="1:35">
      <c r="A82" s="131"/>
      <c r="B82" s="137"/>
      <c r="C82" s="33" t="s">
        <v>12</v>
      </c>
      <c r="D82" s="50">
        <v>12</v>
      </c>
      <c r="E82" s="50">
        <v>13</v>
      </c>
      <c r="F82" s="50">
        <v>21</v>
      </c>
      <c r="G82" s="50">
        <v>27</v>
      </c>
      <c r="H82" s="50">
        <v>35</v>
      </c>
      <c r="I82" s="50">
        <v>41</v>
      </c>
      <c r="J82" s="50">
        <v>38</v>
      </c>
      <c r="K82" s="50">
        <v>13</v>
      </c>
      <c r="L82" s="50">
        <v>1</v>
      </c>
      <c r="M82" s="34">
        <v>201</v>
      </c>
      <c r="O82" s="27">
        <f t="shared" si="53"/>
        <v>5.9701492537313432E-2</v>
      </c>
      <c r="P82" s="27">
        <f t="shared" si="44"/>
        <v>6.4676616915422883E-2</v>
      </c>
      <c r="Q82" s="27">
        <f t="shared" si="45"/>
        <v>0.1044776119402985</v>
      </c>
      <c r="R82" s="27">
        <f t="shared" si="46"/>
        <v>0.13432835820895522</v>
      </c>
      <c r="S82" s="27">
        <f t="shared" si="47"/>
        <v>0.17412935323383086</v>
      </c>
      <c r="T82" s="27">
        <f t="shared" si="48"/>
        <v>0.20398009950248755</v>
      </c>
      <c r="U82" s="27">
        <f t="shared" si="49"/>
        <v>0.1890547263681592</v>
      </c>
      <c r="V82" s="27">
        <f t="shared" si="50"/>
        <v>6.4676616915422883E-2</v>
      </c>
      <c r="W82" s="27">
        <f t="shared" si="51"/>
        <v>4.9751243781094526E-3</v>
      </c>
      <c r="Z82" s="47"/>
    </row>
    <row r="83" spans="1:35">
      <c r="A83" s="131"/>
      <c r="B83" s="137"/>
      <c r="C83" s="33" t="s">
        <v>13</v>
      </c>
      <c r="D83" s="50">
        <v>49</v>
      </c>
      <c r="E83" s="50">
        <v>150</v>
      </c>
      <c r="F83" s="50">
        <v>82</v>
      </c>
      <c r="G83" s="50"/>
      <c r="H83" s="50"/>
      <c r="I83" s="50"/>
      <c r="J83" s="50"/>
      <c r="K83" s="50"/>
      <c r="L83" s="50"/>
      <c r="M83" s="34">
        <v>281</v>
      </c>
      <c r="O83" s="27">
        <f t="shared" si="53"/>
        <v>0.17437722419928825</v>
      </c>
      <c r="P83" s="27">
        <f t="shared" si="44"/>
        <v>0.53380782918149461</v>
      </c>
      <c r="Q83" s="27">
        <f t="shared" si="45"/>
        <v>0.29181494661921709</v>
      </c>
      <c r="R83" s="27">
        <f t="shared" si="46"/>
        <v>0</v>
      </c>
      <c r="S83" s="27">
        <f t="shared" si="47"/>
        <v>0</v>
      </c>
      <c r="T83" s="27">
        <f t="shared" si="48"/>
        <v>0</v>
      </c>
      <c r="U83" s="27">
        <f t="shared" si="49"/>
        <v>0</v>
      </c>
      <c r="V83" s="27">
        <f t="shared" si="50"/>
        <v>0</v>
      </c>
      <c r="W83" s="27">
        <f t="shared" si="51"/>
        <v>0</v>
      </c>
      <c r="Z83" s="27"/>
      <c r="AA83" s="27"/>
      <c r="AB83" s="27"/>
      <c r="AC83" s="27"/>
      <c r="AD83" s="27"/>
      <c r="AE83" s="27"/>
      <c r="AF83" s="27"/>
      <c r="AG83" s="27"/>
      <c r="AH83" s="27"/>
      <c r="AI83" s="28"/>
    </row>
    <row r="84" spans="1:35">
      <c r="A84" s="131"/>
      <c r="B84" s="137"/>
      <c r="C84" s="33" t="s">
        <v>15</v>
      </c>
      <c r="D84" s="50">
        <v>452</v>
      </c>
      <c r="E84" s="50">
        <v>813</v>
      </c>
      <c r="F84" s="50">
        <v>1155</v>
      </c>
      <c r="G84" s="50">
        <v>1257</v>
      </c>
      <c r="H84" s="50">
        <v>1499</v>
      </c>
      <c r="I84" s="50">
        <v>2798</v>
      </c>
      <c r="J84" s="50">
        <v>2118</v>
      </c>
      <c r="K84" s="50">
        <v>134</v>
      </c>
      <c r="L84" s="50">
        <v>3</v>
      </c>
      <c r="M84" s="34">
        <v>10229</v>
      </c>
      <c r="O84" s="27">
        <f t="shared" si="53"/>
        <v>4.4188092677681104E-2</v>
      </c>
      <c r="P84" s="27">
        <f t="shared" si="44"/>
        <v>7.9479910059634368E-2</v>
      </c>
      <c r="Q84" s="27">
        <f t="shared" si="45"/>
        <v>0.11291426336885325</v>
      </c>
      <c r="R84" s="27">
        <f t="shared" si="46"/>
        <v>0.12288591260142731</v>
      </c>
      <c r="S84" s="27">
        <f t="shared" si="47"/>
        <v>0.14654413921204418</v>
      </c>
      <c r="T84" s="27">
        <f t="shared" si="48"/>
        <v>0.27353602502688434</v>
      </c>
      <c r="U84" s="27">
        <f t="shared" si="49"/>
        <v>0.20705836347639064</v>
      </c>
      <c r="V84" s="27">
        <f t="shared" si="50"/>
        <v>1.3100009776126699E-2</v>
      </c>
      <c r="W84" s="27">
        <f t="shared" si="51"/>
        <v>2.9328380095806043E-4</v>
      </c>
    </row>
    <row r="85" spans="1:35">
      <c r="A85" s="131"/>
      <c r="B85" s="137"/>
      <c r="C85" s="33" t="s">
        <v>16</v>
      </c>
      <c r="D85" s="50">
        <v>63</v>
      </c>
      <c r="E85" s="50">
        <v>97</v>
      </c>
      <c r="F85" s="50">
        <v>147</v>
      </c>
      <c r="G85" s="50">
        <v>143</v>
      </c>
      <c r="H85" s="50">
        <v>163</v>
      </c>
      <c r="I85" s="50">
        <v>337</v>
      </c>
      <c r="J85" s="50">
        <v>206</v>
      </c>
      <c r="K85" s="50">
        <v>24</v>
      </c>
      <c r="L85" s="50"/>
      <c r="M85" s="34">
        <v>1180</v>
      </c>
      <c r="O85" s="27">
        <f t="shared" si="53"/>
        <v>5.3389830508474574E-2</v>
      </c>
      <c r="P85" s="27">
        <f t="shared" si="44"/>
        <v>8.2203389830508469E-2</v>
      </c>
      <c r="Q85" s="27">
        <f t="shared" si="45"/>
        <v>0.12457627118644068</v>
      </c>
      <c r="R85" s="27">
        <f t="shared" si="46"/>
        <v>0.12118644067796611</v>
      </c>
      <c r="S85" s="27">
        <f t="shared" si="47"/>
        <v>0.13813559322033897</v>
      </c>
      <c r="T85" s="27">
        <f t="shared" si="48"/>
        <v>0.28559322033898304</v>
      </c>
      <c r="U85" s="27">
        <f t="shared" si="49"/>
        <v>0.17457627118644067</v>
      </c>
      <c r="V85" s="27">
        <f t="shared" si="50"/>
        <v>2.0338983050847456E-2</v>
      </c>
      <c r="W85" s="27">
        <f t="shared" si="51"/>
        <v>0</v>
      </c>
    </row>
    <row r="86" spans="1:35">
      <c r="A86" s="131"/>
      <c r="B86" s="137"/>
      <c r="C86" s="33" t="s">
        <v>19</v>
      </c>
      <c r="D86" s="50">
        <v>11</v>
      </c>
      <c r="E86" s="50">
        <v>10</v>
      </c>
      <c r="F86" s="50">
        <v>8</v>
      </c>
      <c r="G86" s="50">
        <v>8</v>
      </c>
      <c r="H86" s="50">
        <v>4</v>
      </c>
      <c r="I86" s="50">
        <v>11</v>
      </c>
      <c r="J86" s="50">
        <v>9</v>
      </c>
      <c r="K86" s="50">
        <v>4</v>
      </c>
      <c r="L86" s="50"/>
      <c r="M86" s="34">
        <v>65</v>
      </c>
      <c r="O86" s="27">
        <f t="shared" si="53"/>
        <v>0.16923076923076924</v>
      </c>
      <c r="P86" s="27">
        <f t="shared" si="44"/>
        <v>0.15384615384615385</v>
      </c>
      <c r="Q86" s="27">
        <f t="shared" si="45"/>
        <v>0.12307692307692308</v>
      </c>
      <c r="R86" s="27">
        <f t="shared" si="46"/>
        <v>0.12307692307692308</v>
      </c>
      <c r="S86" s="27">
        <f t="shared" si="47"/>
        <v>6.1538461538461542E-2</v>
      </c>
      <c r="T86" s="27">
        <f t="shared" si="48"/>
        <v>0.16923076923076924</v>
      </c>
      <c r="U86" s="27">
        <f t="shared" si="49"/>
        <v>0.13846153846153847</v>
      </c>
      <c r="V86" s="27">
        <f t="shared" si="50"/>
        <v>6.1538461538461542E-2</v>
      </c>
      <c r="W86" s="27">
        <f t="shared" si="51"/>
        <v>0</v>
      </c>
    </row>
    <row r="87" spans="1:35">
      <c r="A87" s="131"/>
      <c r="B87" s="137"/>
      <c r="C87" s="33" t="s">
        <v>22</v>
      </c>
      <c r="D87" s="50">
        <v>48</v>
      </c>
      <c r="E87" s="50">
        <v>45</v>
      </c>
      <c r="F87" s="50">
        <v>26</v>
      </c>
      <c r="G87" s="50">
        <v>11</v>
      </c>
      <c r="H87" s="50">
        <v>22</v>
      </c>
      <c r="I87" s="50">
        <v>42</v>
      </c>
      <c r="J87" s="50">
        <v>24</v>
      </c>
      <c r="K87" s="50"/>
      <c r="L87" s="50"/>
      <c r="M87" s="34">
        <v>218</v>
      </c>
      <c r="O87" s="27">
        <f t="shared" si="53"/>
        <v>0.22018348623853212</v>
      </c>
      <c r="P87" s="27">
        <f t="shared" si="44"/>
        <v>0.20642201834862386</v>
      </c>
      <c r="Q87" s="27">
        <f t="shared" si="45"/>
        <v>0.11926605504587157</v>
      </c>
      <c r="R87" s="27">
        <f t="shared" si="46"/>
        <v>5.0458715596330278E-2</v>
      </c>
      <c r="S87" s="27">
        <f t="shared" si="47"/>
        <v>0.10091743119266056</v>
      </c>
      <c r="T87" s="27">
        <f t="shared" si="48"/>
        <v>0.19266055045871561</v>
      </c>
      <c r="U87" s="27">
        <f t="shared" si="49"/>
        <v>0.11009174311926606</v>
      </c>
      <c r="V87" s="27">
        <f t="shared" si="50"/>
        <v>0</v>
      </c>
      <c r="W87" s="27">
        <f t="shared" si="51"/>
        <v>0</v>
      </c>
    </row>
    <row r="88" spans="1:35">
      <c r="A88" s="131"/>
      <c r="B88" s="137"/>
      <c r="C88" s="33" t="s">
        <v>23</v>
      </c>
      <c r="D88" s="50">
        <v>61</v>
      </c>
      <c r="E88" s="50">
        <v>88</v>
      </c>
      <c r="F88" s="50">
        <v>46</v>
      </c>
      <c r="G88" s="50">
        <v>49</v>
      </c>
      <c r="H88" s="50">
        <v>53</v>
      </c>
      <c r="I88" s="50">
        <v>136</v>
      </c>
      <c r="J88" s="50">
        <v>114</v>
      </c>
      <c r="K88" s="50">
        <v>9</v>
      </c>
      <c r="L88" s="50">
        <v>2</v>
      </c>
      <c r="M88" s="34">
        <v>558</v>
      </c>
      <c r="O88" s="27">
        <f t="shared" si="53"/>
        <v>0.10931899641577061</v>
      </c>
      <c r="P88" s="27">
        <f t="shared" si="44"/>
        <v>0.15770609318996415</v>
      </c>
      <c r="Q88" s="27">
        <f t="shared" si="45"/>
        <v>8.2437275985663083E-2</v>
      </c>
      <c r="R88" s="27">
        <f t="shared" si="46"/>
        <v>8.7813620071684584E-2</v>
      </c>
      <c r="S88" s="27">
        <f t="shared" si="47"/>
        <v>9.4982078853046589E-2</v>
      </c>
      <c r="T88" s="27">
        <f t="shared" si="48"/>
        <v>0.24372759856630824</v>
      </c>
      <c r="U88" s="27">
        <f t="shared" si="49"/>
        <v>0.20430107526881722</v>
      </c>
      <c r="V88" s="27">
        <f t="shared" si="50"/>
        <v>1.6129032258064516E-2</v>
      </c>
      <c r="W88" s="27">
        <f t="shared" si="51"/>
        <v>3.5842293906810036E-3</v>
      </c>
    </row>
    <row r="89" spans="1:35">
      <c r="A89" s="131"/>
      <c r="B89" s="137"/>
      <c r="C89" s="33" t="s">
        <v>20</v>
      </c>
      <c r="D89" s="50">
        <v>3</v>
      </c>
      <c r="E89" s="50">
        <v>23</v>
      </c>
      <c r="F89" s="50">
        <v>16</v>
      </c>
      <c r="G89" s="50">
        <v>20</v>
      </c>
      <c r="H89" s="50">
        <v>18</v>
      </c>
      <c r="I89" s="50">
        <v>21</v>
      </c>
      <c r="J89" s="50">
        <v>8</v>
      </c>
      <c r="K89" s="50">
        <v>1</v>
      </c>
      <c r="L89" s="50"/>
      <c r="M89" s="34">
        <v>110</v>
      </c>
      <c r="O89" s="27">
        <f t="shared" si="53"/>
        <v>2.7272727272727271E-2</v>
      </c>
      <c r="P89" s="27">
        <f t="shared" si="44"/>
        <v>0.20909090909090908</v>
      </c>
      <c r="Q89" s="27">
        <f t="shared" si="45"/>
        <v>0.14545454545454545</v>
      </c>
      <c r="R89" s="27">
        <f t="shared" si="46"/>
        <v>0.18181818181818182</v>
      </c>
      <c r="S89" s="27">
        <f t="shared" si="47"/>
        <v>0.16363636363636364</v>
      </c>
      <c r="T89" s="27">
        <f t="shared" si="48"/>
        <v>0.19090909090909092</v>
      </c>
      <c r="U89" s="27">
        <f t="shared" si="49"/>
        <v>7.2727272727272724E-2</v>
      </c>
      <c r="V89" s="27">
        <f t="shared" si="50"/>
        <v>9.0909090909090905E-3</v>
      </c>
      <c r="W89" s="27">
        <f t="shared" si="51"/>
        <v>0</v>
      </c>
    </row>
    <row r="90" spans="1:35">
      <c r="A90" s="131"/>
      <c r="B90" s="137"/>
      <c r="C90" s="33" t="s">
        <v>21</v>
      </c>
      <c r="D90" s="50">
        <v>4</v>
      </c>
      <c r="E90" s="50">
        <v>9</v>
      </c>
      <c r="F90" s="50">
        <v>11</v>
      </c>
      <c r="G90" s="50">
        <v>17</v>
      </c>
      <c r="H90" s="50">
        <v>10</v>
      </c>
      <c r="I90" s="50">
        <v>14</v>
      </c>
      <c r="J90" s="50">
        <v>2</v>
      </c>
      <c r="K90" s="50"/>
      <c r="L90" s="50"/>
      <c r="M90" s="34">
        <v>67</v>
      </c>
      <c r="O90" s="27">
        <f t="shared" si="53"/>
        <v>5.9701492537313432E-2</v>
      </c>
      <c r="P90" s="27">
        <f t="shared" si="44"/>
        <v>0.13432835820895522</v>
      </c>
      <c r="Q90" s="27">
        <f t="shared" si="45"/>
        <v>0.16417910447761194</v>
      </c>
      <c r="R90" s="27">
        <f t="shared" si="46"/>
        <v>0.2537313432835821</v>
      </c>
      <c r="S90" s="27">
        <f t="shared" si="47"/>
        <v>0.14925373134328357</v>
      </c>
      <c r="T90" s="27">
        <f t="shared" si="48"/>
        <v>0.20895522388059701</v>
      </c>
      <c r="U90" s="27">
        <f t="shared" si="49"/>
        <v>2.9850746268656716E-2</v>
      </c>
      <c r="V90" s="27">
        <f t="shared" si="50"/>
        <v>0</v>
      </c>
      <c r="W90" s="27">
        <f t="shared" si="51"/>
        <v>0</v>
      </c>
    </row>
    <row r="91" spans="1:35">
      <c r="A91" s="131"/>
      <c r="B91" s="131" t="s">
        <v>24</v>
      </c>
      <c r="C91" s="6" t="s">
        <v>25</v>
      </c>
      <c r="D91" s="24"/>
      <c r="E91" s="24"/>
      <c r="F91" s="24"/>
      <c r="G91" s="24">
        <v>86</v>
      </c>
      <c r="H91" s="24">
        <v>86</v>
      </c>
      <c r="I91" s="24">
        <v>211</v>
      </c>
      <c r="J91" s="24">
        <v>116</v>
      </c>
      <c r="K91" s="24">
        <v>8</v>
      </c>
      <c r="L91" s="24"/>
      <c r="M91" s="7">
        <v>507</v>
      </c>
      <c r="O91" s="27">
        <f t="shared" si="53"/>
        <v>0</v>
      </c>
      <c r="P91" s="27">
        <f t="shared" si="44"/>
        <v>0</v>
      </c>
      <c r="Q91" s="27">
        <f t="shared" si="45"/>
        <v>0</v>
      </c>
      <c r="R91" s="27">
        <f t="shared" si="46"/>
        <v>0.16962524654832348</v>
      </c>
      <c r="S91" s="27">
        <f t="shared" si="47"/>
        <v>0.16962524654832348</v>
      </c>
      <c r="T91" s="27">
        <f t="shared" si="48"/>
        <v>0.41617357001972388</v>
      </c>
      <c r="U91" s="27">
        <f t="shared" si="49"/>
        <v>0.22879684418145957</v>
      </c>
      <c r="V91" s="27">
        <f t="shared" si="50"/>
        <v>1.5779092702169626E-2</v>
      </c>
      <c r="W91" s="27">
        <f t="shared" si="51"/>
        <v>0</v>
      </c>
      <c r="Y91" s="48" t="str">
        <f>Y44</f>
        <v>Resta de programes</v>
      </c>
      <c r="Z91" s="47" t="str">
        <f>Z58</f>
        <v>16-19</v>
      </c>
      <c r="AA91" s="47" t="str">
        <f t="shared" ref="AA91:AH91" si="60">AA58</f>
        <v>20-24</v>
      </c>
      <c r="AB91" s="47" t="str">
        <f t="shared" si="60"/>
        <v>25-29</v>
      </c>
      <c r="AC91" s="47" t="str">
        <f t="shared" si="60"/>
        <v>31-34</v>
      </c>
      <c r="AD91" s="47" t="str">
        <f t="shared" si="60"/>
        <v>35-39</v>
      </c>
      <c r="AE91" s="47" t="str">
        <f t="shared" si="60"/>
        <v>40-49</v>
      </c>
      <c r="AF91" s="47" t="str">
        <f t="shared" si="60"/>
        <v>50-59</v>
      </c>
      <c r="AG91" s="47" t="str">
        <f t="shared" si="60"/>
        <v>60-64</v>
      </c>
      <c r="AH91" s="47" t="str">
        <f t="shared" si="60"/>
        <v>≥ 65</v>
      </c>
    </row>
    <row r="92" spans="1:35">
      <c r="A92" s="131"/>
      <c r="B92" s="131"/>
      <c r="C92" s="6" t="s">
        <v>27</v>
      </c>
      <c r="D92" s="24"/>
      <c r="E92" s="24"/>
      <c r="F92" s="24"/>
      <c r="G92" s="24">
        <v>2</v>
      </c>
      <c r="H92" s="24">
        <v>2</v>
      </c>
      <c r="I92" s="24"/>
      <c r="J92" s="24">
        <v>3</v>
      </c>
      <c r="K92" s="24"/>
      <c r="L92" s="24"/>
      <c r="M92" s="7">
        <v>7</v>
      </c>
      <c r="O92" s="27">
        <f t="shared" si="53"/>
        <v>0</v>
      </c>
      <c r="P92" s="27">
        <f t="shared" si="44"/>
        <v>0</v>
      </c>
      <c r="Q92" s="27">
        <f t="shared" si="45"/>
        <v>0</v>
      </c>
      <c r="R92" s="27">
        <f t="shared" si="46"/>
        <v>0.2857142857142857</v>
      </c>
      <c r="S92" s="27">
        <f t="shared" si="47"/>
        <v>0.2857142857142857</v>
      </c>
      <c r="T92" s="27">
        <f t="shared" si="48"/>
        <v>0</v>
      </c>
      <c r="U92" s="27">
        <f t="shared" si="49"/>
        <v>0.42857142857142855</v>
      </c>
      <c r="V92" s="27">
        <f t="shared" si="50"/>
        <v>0</v>
      </c>
      <c r="W92" s="27">
        <f t="shared" si="51"/>
        <v>0</v>
      </c>
      <c r="Y92" s="48" t="str">
        <f>Y47</f>
        <v>Barcelona</v>
      </c>
      <c r="Z92" s="47">
        <f>Z49</f>
        <v>0.24825891028267102</v>
      </c>
      <c r="AA92" s="47">
        <f t="shared" ref="AA92:AH92" si="61">AA49</f>
        <v>0.30376894715280622</v>
      </c>
      <c r="AB92" s="47">
        <f t="shared" si="61"/>
        <v>0.18353133961491191</v>
      </c>
      <c r="AC92" s="47">
        <f t="shared" si="61"/>
        <v>3.8713641950020486E-2</v>
      </c>
      <c r="AD92" s="47">
        <f t="shared" si="61"/>
        <v>3.3183121671446131E-2</v>
      </c>
      <c r="AE92" s="47">
        <f t="shared" si="61"/>
        <v>0.10016386726751332</v>
      </c>
      <c r="AF92" s="47">
        <f t="shared" si="61"/>
        <v>8.3777140516181889E-2</v>
      </c>
      <c r="AG92" s="47">
        <f t="shared" si="61"/>
        <v>8.1933633756657107E-3</v>
      </c>
      <c r="AH92" s="47">
        <f t="shared" si="61"/>
        <v>4.0966816878328555E-4</v>
      </c>
    </row>
    <row r="93" spans="1:35">
      <c r="A93" s="131"/>
      <c r="B93" s="137" t="s">
        <v>28</v>
      </c>
      <c r="C93" s="33" t="s">
        <v>29</v>
      </c>
      <c r="D93" s="50"/>
      <c r="E93" s="50">
        <v>1</v>
      </c>
      <c r="F93" s="50">
        <v>4</v>
      </c>
      <c r="G93" s="50">
        <v>13</v>
      </c>
      <c r="H93" s="50">
        <v>13</v>
      </c>
      <c r="I93" s="50">
        <v>28</v>
      </c>
      <c r="J93" s="50">
        <v>12</v>
      </c>
      <c r="K93" s="50">
        <v>2</v>
      </c>
      <c r="L93" s="50"/>
      <c r="M93" s="34">
        <v>73</v>
      </c>
      <c r="O93" s="27">
        <f t="shared" si="53"/>
        <v>0</v>
      </c>
      <c r="P93" s="27">
        <f t="shared" si="44"/>
        <v>1.3698630136986301E-2</v>
      </c>
      <c r="Q93" s="27">
        <f t="shared" si="45"/>
        <v>5.4794520547945202E-2</v>
      </c>
      <c r="R93" s="27">
        <f t="shared" si="46"/>
        <v>0.17808219178082191</v>
      </c>
      <c r="S93" s="27">
        <f t="shared" si="47"/>
        <v>0.17808219178082191</v>
      </c>
      <c r="T93" s="27">
        <f t="shared" si="48"/>
        <v>0.38356164383561642</v>
      </c>
      <c r="U93" s="27">
        <f t="shared" si="49"/>
        <v>0.16438356164383561</v>
      </c>
      <c r="V93" s="27">
        <f t="shared" si="50"/>
        <v>2.7397260273972601E-2</v>
      </c>
      <c r="W93" s="27">
        <f t="shared" si="51"/>
        <v>0</v>
      </c>
      <c r="Y93" s="48" t="str">
        <f>Y51</f>
        <v>Resta AMB</v>
      </c>
      <c r="Z93" s="47">
        <f>Z53</f>
        <v>0.3212792127921279</v>
      </c>
      <c r="AA93" s="47">
        <f t="shared" ref="AA93:AH93" si="62">AA53</f>
        <v>0.21672816728167282</v>
      </c>
      <c r="AB93" s="47">
        <f t="shared" si="62"/>
        <v>8.5854858548585489E-2</v>
      </c>
      <c r="AC93" s="47">
        <f t="shared" si="62"/>
        <v>3.3210332103321034E-2</v>
      </c>
      <c r="AD93" s="47">
        <f t="shared" si="62"/>
        <v>3.886838868388684E-2</v>
      </c>
      <c r="AE93" s="47">
        <f t="shared" si="62"/>
        <v>0.14366543665436654</v>
      </c>
      <c r="AF93" s="47">
        <f t="shared" si="62"/>
        <v>0.14120541205412054</v>
      </c>
      <c r="AG93" s="47">
        <f t="shared" si="62"/>
        <v>1.8696186961869619E-2</v>
      </c>
      <c r="AH93" s="47">
        <f t="shared" si="62"/>
        <v>4.9200492004920044E-4</v>
      </c>
    </row>
    <row r="94" spans="1:35">
      <c r="A94" s="131"/>
      <c r="B94" s="137"/>
      <c r="C94" s="33" t="s">
        <v>30</v>
      </c>
      <c r="D94" s="50">
        <v>62</v>
      </c>
      <c r="E94" s="50"/>
      <c r="F94" s="50"/>
      <c r="G94" s="50"/>
      <c r="H94" s="50"/>
      <c r="I94" s="50"/>
      <c r="J94" s="50"/>
      <c r="K94" s="50"/>
      <c r="L94" s="50"/>
      <c r="M94" s="34">
        <v>62</v>
      </c>
      <c r="O94" s="27">
        <f t="shared" si="53"/>
        <v>1</v>
      </c>
      <c r="P94" s="27">
        <f t="shared" si="44"/>
        <v>0</v>
      </c>
      <c r="Q94" s="27">
        <f t="shared" si="45"/>
        <v>0</v>
      </c>
      <c r="R94" s="27">
        <f t="shared" si="46"/>
        <v>0</v>
      </c>
      <c r="S94" s="27">
        <f t="shared" si="47"/>
        <v>0</v>
      </c>
      <c r="T94" s="27">
        <f t="shared" si="48"/>
        <v>0</v>
      </c>
      <c r="U94" s="27">
        <f t="shared" si="49"/>
        <v>0</v>
      </c>
      <c r="V94" s="27">
        <f t="shared" si="50"/>
        <v>0</v>
      </c>
      <c r="W94" s="27">
        <f t="shared" si="51"/>
        <v>0</v>
      </c>
      <c r="Y94" s="48" t="str">
        <f>Y42</f>
        <v>AMB</v>
      </c>
      <c r="Z94" s="47">
        <f>Z44</f>
        <v>0.28143511791662007</v>
      </c>
      <c r="AA94" s="47">
        <f t="shared" ref="AA94:AH94" si="63">AA44</f>
        <v>0.2642226444618308</v>
      </c>
      <c r="AB94" s="47">
        <f t="shared" si="63"/>
        <v>0.1391527886442383</v>
      </c>
      <c r="AC94" s="47">
        <f t="shared" si="63"/>
        <v>3.6213255839946348E-2</v>
      </c>
      <c r="AD94" s="47">
        <f t="shared" si="63"/>
        <v>3.5766178607354419E-2</v>
      </c>
      <c r="AE94" s="47">
        <f t="shared" si="63"/>
        <v>0.11992846764278529</v>
      </c>
      <c r="AF94" s="47">
        <f t="shared" si="63"/>
        <v>0.10986922990946686</v>
      </c>
      <c r="AG94" s="47">
        <f t="shared" si="63"/>
        <v>1.2965239745165977E-2</v>
      </c>
      <c r="AH94" s="47">
        <f t="shared" si="63"/>
        <v>4.4707723259193024E-4</v>
      </c>
    </row>
    <row r="95" spans="1:35">
      <c r="A95" s="131"/>
      <c r="B95" s="131" t="s">
        <v>31</v>
      </c>
      <c r="C95" s="6" t="s">
        <v>32</v>
      </c>
      <c r="D95" s="24">
        <v>245</v>
      </c>
      <c r="E95" s="24">
        <v>169</v>
      </c>
      <c r="F95" s="24">
        <v>7</v>
      </c>
      <c r="G95" s="24"/>
      <c r="H95" s="24"/>
      <c r="I95" s="24">
        <v>1</v>
      </c>
      <c r="J95" s="24"/>
      <c r="K95" s="24"/>
      <c r="L95" s="24"/>
      <c r="M95" s="7">
        <v>422</v>
      </c>
      <c r="O95" s="27">
        <f t="shared" si="53"/>
        <v>0.58056872037914697</v>
      </c>
      <c r="P95" s="27">
        <f t="shared" si="44"/>
        <v>0.40047393364928913</v>
      </c>
      <c r="Q95" s="27">
        <f t="shared" si="45"/>
        <v>1.6587677725118485E-2</v>
      </c>
      <c r="R95" s="27">
        <f t="shared" si="46"/>
        <v>0</v>
      </c>
      <c r="S95" s="27">
        <f t="shared" si="47"/>
        <v>0</v>
      </c>
      <c r="T95" s="27">
        <f t="shared" si="48"/>
        <v>2.3696682464454978E-3</v>
      </c>
      <c r="U95" s="27">
        <f t="shared" si="49"/>
        <v>0</v>
      </c>
      <c r="V95" s="27">
        <f t="shared" si="50"/>
        <v>0</v>
      </c>
      <c r="W95" s="27">
        <f t="shared" si="51"/>
        <v>0</v>
      </c>
    </row>
    <row r="96" spans="1:35">
      <c r="A96" s="131"/>
      <c r="B96" s="131"/>
      <c r="C96" s="6" t="s">
        <v>33</v>
      </c>
      <c r="D96" s="24">
        <v>135</v>
      </c>
      <c r="E96" s="24">
        <v>107</v>
      </c>
      <c r="F96" s="24">
        <v>7</v>
      </c>
      <c r="G96" s="24"/>
      <c r="H96" s="24"/>
      <c r="I96" s="24">
        <v>1</v>
      </c>
      <c r="J96" s="24"/>
      <c r="K96" s="24"/>
      <c r="L96" s="24"/>
      <c r="M96" s="7">
        <v>250</v>
      </c>
      <c r="O96" s="27">
        <f t="shared" si="53"/>
        <v>0.54</v>
      </c>
      <c r="P96" s="27">
        <f t="shared" si="44"/>
        <v>0.42799999999999999</v>
      </c>
      <c r="Q96" s="27">
        <f t="shared" si="45"/>
        <v>2.8000000000000001E-2</v>
      </c>
      <c r="R96" s="27">
        <f t="shared" si="46"/>
        <v>0</v>
      </c>
      <c r="S96" s="27">
        <f t="shared" si="47"/>
        <v>0</v>
      </c>
      <c r="T96" s="27">
        <f t="shared" si="48"/>
        <v>4.0000000000000001E-3</v>
      </c>
      <c r="U96" s="27">
        <f t="shared" si="49"/>
        <v>0</v>
      </c>
      <c r="V96" s="27">
        <f t="shared" si="50"/>
        <v>0</v>
      </c>
      <c r="W96" s="27">
        <f t="shared" si="51"/>
        <v>0</v>
      </c>
    </row>
    <row r="97" spans="1:23">
      <c r="A97" s="131"/>
      <c r="B97" s="131"/>
      <c r="C97" s="6" t="s">
        <v>34</v>
      </c>
      <c r="D97" s="24">
        <v>62</v>
      </c>
      <c r="E97" s="24">
        <v>33</v>
      </c>
      <c r="F97" s="24">
        <v>2</v>
      </c>
      <c r="G97" s="24"/>
      <c r="H97" s="24"/>
      <c r="I97" s="24">
        <v>2</v>
      </c>
      <c r="J97" s="24"/>
      <c r="K97" s="24"/>
      <c r="L97" s="24"/>
      <c r="M97" s="7">
        <v>99</v>
      </c>
      <c r="O97" s="27">
        <f t="shared" si="53"/>
        <v>0.6262626262626263</v>
      </c>
      <c r="P97" s="27">
        <f t="shared" si="44"/>
        <v>0.33333333333333331</v>
      </c>
      <c r="Q97" s="27">
        <f t="shared" si="45"/>
        <v>2.0202020202020204E-2</v>
      </c>
      <c r="R97" s="27">
        <f t="shared" si="46"/>
        <v>0</v>
      </c>
      <c r="S97" s="27">
        <f t="shared" si="47"/>
        <v>0</v>
      </c>
      <c r="T97" s="27">
        <f t="shared" si="48"/>
        <v>2.0202020202020204E-2</v>
      </c>
      <c r="U97" s="27">
        <f t="shared" si="49"/>
        <v>0</v>
      </c>
      <c r="V97" s="27">
        <f t="shared" si="50"/>
        <v>0</v>
      </c>
      <c r="W97" s="27">
        <f t="shared" si="51"/>
        <v>0</v>
      </c>
    </row>
    <row r="98" spans="1:23">
      <c r="A98" s="131"/>
      <c r="B98" s="131"/>
      <c r="C98" s="6" t="s">
        <v>35</v>
      </c>
      <c r="D98" s="24">
        <v>25</v>
      </c>
      <c r="E98" s="24">
        <v>40</v>
      </c>
      <c r="F98" s="24">
        <v>20</v>
      </c>
      <c r="G98" s="24"/>
      <c r="H98" s="24"/>
      <c r="I98" s="24"/>
      <c r="J98" s="24"/>
      <c r="K98" s="24"/>
      <c r="L98" s="24"/>
      <c r="M98" s="7">
        <v>85</v>
      </c>
      <c r="O98" s="27">
        <f t="shared" si="53"/>
        <v>0.29411764705882354</v>
      </c>
      <c r="P98" s="27">
        <f t="shared" si="44"/>
        <v>0.47058823529411764</v>
      </c>
      <c r="Q98" s="27">
        <f t="shared" si="45"/>
        <v>0.23529411764705882</v>
      </c>
      <c r="R98" s="27">
        <f t="shared" si="46"/>
        <v>0</v>
      </c>
      <c r="S98" s="27">
        <f t="shared" si="47"/>
        <v>0</v>
      </c>
      <c r="T98" s="27">
        <f t="shared" si="48"/>
        <v>0</v>
      </c>
      <c r="U98" s="27">
        <f t="shared" si="49"/>
        <v>0</v>
      </c>
      <c r="V98" s="27">
        <f t="shared" si="50"/>
        <v>0</v>
      </c>
      <c r="W98" s="27">
        <f t="shared" si="51"/>
        <v>0</v>
      </c>
    </row>
    <row r="99" spans="1:23">
      <c r="A99" s="131"/>
      <c r="B99" s="131"/>
      <c r="C99" s="6" t="s">
        <v>36</v>
      </c>
      <c r="D99" s="24">
        <v>222</v>
      </c>
      <c r="E99" s="24">
        <v>147</v>
      </c>
      <c r="F99" s="24">
        <v>93</v>
      </c>
      <c r="G99" s="24">
        <v>8</v>
      </c>
      <c r="H99" s="24"/>
      <c r="I99" s="24"/>
      <c r="J99" s="24"/>
      <c r="K99" s="24"/>
      <c r="L99" s="24"/>
      <c r="M99" s="7">
        <v>470</v>
      </c>
      <c r="O99" s="27">
        <f t="shared" si="53"/>
        <v>0.47234042553191491</v>
      </c>
      <c r="P99" s="27">
        <f t="shared" si="44"/>
        <v>0.31276595744680852</v>
      </c>
      <c r="Q99" s="27">
        <f t="shared" si="45"/>
        <v>0.19787234042553192</v>
      </c>
      <c r="R99" s="27">
        <f t="shared" si="46"/>
        <v>1.7021276595744681E-2</v>
      </c>
      <c r="S99" s="27">
        <f t="shared" si="47"/>
        <v>0</v>
      </c>
      <c r="T99" s="27">
        <f t="shared" si="48"/>
        <v>0</v>
      </c>
      <c r="U99" s="27">
        <f t="shared" si="49"/>
        <v>0</v>
      </c>
      <c r="V99" s="27">
        <f t="shared" si="50"/>
        <v>0</v>
      </c>
      <c r="W99" s="27">
        <f t="shared" si="51"/>
        <v>0</v>
      </c>
    </row>
    <row r="100" spans="1:23">
      <c r="A100" s="131"/>
      <c r="B100" s="131"/>
      <c r="C100" s="6" t="s">
        <v>37</v>
      </c>
      <c r="D100" s="24">
        <v>51</v>
      </c>
      <c r="E100" s="24">
        <v>130</v>
      </c>
      <c r="F100" s="24">
        <v>101</v>
      </c>
      <c r="G100" s="24">
        <v>2</v>
      </c>
      <c r="H100" s="24"/>
      <c r="I100" s="24"/>
      <c r="J100" s="24"/>
      <c r="K100" s="24"/>
      <c r="L100" s="24"/>
      <c r="M100" s="7">
        <v>284</v>
      </c>
      <c r="O100" s="27">
        <f t="shared" si="53"/>
        <v>0.1795774647887324</v>
      </c>
      <c r="P100" s="27">
        <f t="shared" si="44"/>
        <v>0.45774647887323944</v>
      </c>
      <c r="Q100" s="27">
        <f t="shared" si="45"/>
        <v>0.35563380281690143</v>
      </c>
      <c r="R100" s="27">
        <f t="shared" si="46"/>
        <v>7.0422535211267607E-3</v>
      </c>
      <c r="S100" s="27">
        <f t="shared" si="47"/>
        <v>0</v>
      </c>
      <c r="T100" s="27">
        <f t="shared" si="48"/>
        <v>0</v>
      </c>
      <c r="U100" s="27">
        <f t="shared" si="49"/>
        <v>0</v>
      </c>
      <c r="V100" s="27">
        <f t="shared" si="50"/>
        <v>0</v>
      </c>
      <c r="W100" s="27">
        <f t="shared" si="51"/>
        <v>0</v>
      </c>
    </row>
    <row r="101" spans="1:23">
      <c r="A101" s="131"/>
      <c r="B101" s="131"/>
      <c r="C101" s="6" t="s">
        <v>38</v>
      </c>
      <c r="D101" s="24">
        <v>316</v>
      </c>
      <c r="E101" s="24">
        <v>752</v>
      </c>
      <c r="F101" s="24">
        <v>652</v>
      </c>
      <c r="G101" s="24">
        <v>19</v>
      </c>
      <c r="H101" s="24">
        <v>5</v>
      </c>
      <c r="I101" s="24">
        <v>6</v>
      </c>
      <c r="J101" s="24"/>
      <c r="K101" s="24"/>
      <c r="L101" s="24"/>
      <c r="M101" s="7">
        <v>1750</v>
      </c>
      <c r="O101" s="27">
        <f t="shared" si="53"/>
        <v>0.18057142857142858</v>
      </c>
      <c r="P101" s="27">
        <f t="shared" si="44"/>
        <v>0.42971428571428572</v>
      </c>
      <c r="Q101" s="27">
        <f t="shared" si="45"/>
        <v>0.37257142857142855</v>
      </c>
      <c r="R101" s="27">
        <f t="shared" si="46"/>
        <v>1.0857142857142857E-2</v>
      </c>
      <c r="S101" s="27">
        <f t="shared" si="47"/>
        <v>2.8571428571428571E-3</v>
      </c>
      <c r="T101" s="27">
        <f t="shared" si="48"/>
        <v>3.4285714285714284E-3</v>
      </c>
      <c r="U101" s="27">
        <f t="shared" si="49"/>
        <v>0</v>
      </c>
      <c r="V101" s="27">
        <f t="shared" si="50"/>
        <v>0</v>
      </c>
      <c r="W101" s="27">
        <f t="shared" si="51"/>
        <v>0</v>
      </c>
    </row>
    <row r="102" spans="1:23">
      <c r="A102" s="131"/>
      <c r="B102" s="131"/>
      <c r="C102" s="6" t="s">
        <v>39</v>
      </c>
      <c r="D102" s="24">
        <v>93</v>
      </c>
      <c r="E102" s="24">
        <v>104</v>
      </c>
      <c r="F102" s="24">
        <v>5</v>
      </c>
      <c r="G102" s="24"/>
      <c r="H102" s="24"/>
      <c r="I102" s="24"/>
      <c r="J102" s="24"/>
      <c r="K102" s="24"/>
      <c r="L102" s="24"/>
      <c r="M102" s="7">
        <v>202</v>
      </c>
      <c r="O102" s="27">
        <f t="shared" si="53"/>
        <v>0.46039603960396042</v>
      </c>
      <c r="P102" s="27">
        <f t="shared" si="44"/>
        <v>0.51485148514851486</v>
      </c>
      <c r="Q102" s="27">
        <f t="shared" si="45"/>
        <v>2.4752475247524754E-2</v>
      </c>
      <c r="R102" s="27">
        <f t="shared" si="46"/>
        <v>0</v>
      </c>
      <c r="S102" s="27">
        <f t="shared" si="47"/>
        <v>0</v>
      </c>
      <c r="T102" s="27">
        <f t="shared" si="48"/>
        <v>0</v>
      </c>
      <c r="U102" s="27">
        <f t="shared" si="49"/>
        <v>0</v>
      </c>
      <c r="V102" s="27">
        <f t="shared" si="50"/>
        <v>0</v>
      </c>
      <c r="W102" s="27">
        <f t="shared" si="51"/>
        <v>0</v>
      </c>
    </row>
    <row r="103" spans="1:23">
      <c r="A103" s="131"/>
      <c r="B103" s="137" t="s">
        <v>41</v>
      </c>
      <c r="C103" s="33" t="s">
        <v>42</v>
      </c>
      <c r="D103" s="50"/>
      <c r="E103" s="50"/>
      <c r="F103" s="50">
        <v>4</v>
      </c>
      <c r="G103" s="50">
        <v>6</v>
      </c>
      <c r="H103" s="50">
        <v>7</v>
      </c>
      <c r="I103" s="50">
        <v>10</v>
      </c>
      <c r="J103" s="50">
        <v>18</v>
      </c>
      <c r="K103" s="50">
        <v>1</v>
      </c>
      <c r="L103" s="50">
        <v>2</v>
      </c>
      <c r="M103" s="34">
        <v>48</v>
      </c>
      <c r="O103" s="27">
        <f t="shared" si="53"/>
        <v>0</v>
      </c>
      <c r="P103" s="27">
        <f t="shared" si="44"/>
        <v>0</v>
      </c>
      <c r="Q103" s="27">
        <f t="shared" si="45"/>
        <v>8.3333333333333329E-2</v>
      </c>
      <c r="R103" s="27">
        <f t="shared" si="46"/>
        <v>0.125</v>
      </c>
      <c r="S103" s="27">
        <f t="shared" si="47"/>
        <v>0.14583333333333334</v>
      </c>
      <c r="T103" s="27">
        <f t="shared" si="48"/>
        <v>0.20833333333333334</v>
      </c>
      <c r="U103" s="27">
        <f t="shared" si="49"/>
        <v>0.375</v>
      </c>
      <c r="V103" s="27">
        <f t="shared" si="50"/>
        <v>2.0833333333333332E-2</v>
      </c>
      <c r="W103" s="27">
        <f t="shared" si="51"/>
        <v>4.1666666666666664E-2</v>
      </c>
    </row>
    <row r="104" spans="1:23">
      <c r="A104" s="131"/>
      <c r="B104" s="137"/>
      <c r="C104" s="33" t="s">
        <v>43</v>
      </c>
      <c r="D104" s="50">
        <v>1</v>
      </c>
      <c r="E104" s="50"/>
      <c r="F104" s="50">
        <v>1</v>
      </c>
      <c r="G104" s="50">
        <v>4</v>
      </c>
      <c r="H104" s="50">
        <v>6</v>
      </c>
      <c r="I104" s="50">
        <v>85</v>
      </c>
      <c r="J104" s="50">
        <v>136</v>
      </c>
      <c r="K104" s="50">
        <v>16</v>
      </c>
      <c r="L104" s="50"/>
      <c r="M104" s="34">
        <v>249</v>
      </c>
      <c r="O104" s="27">
        <f t="shared" si="53"/>
        <v>4.0160642570281121E-3</v>
      </c>
      <c r="P104" s="27">
        <f t="shared" si="44"/>
        <v>0</v>
      </c>
      <c r="Q104" s="27">
        <f t="shared" si="45"/>
        <v>4.0160642570281121E-3</v>
      </c>
      <c r="R104" s="27">
        <f t="shared" si="46"/>
        <v>1.6064257028112448E-2</v>
      </c>
      <c r="S104" s="27">
        <f t="shared" si="47"/>
        <v>2.4096385542168676E-2</v>
      </c>
      <c r="T104" s="27">
        <f t="shared" si="48"/>
        <v>0.34136546184738958</v>
      </c>
      <c r="U104" s="27">
        <f t="shared" si="49"/>
        <v>0.54618473895582331</v>
      </c>
      <c r="V104" s="27">
        <f t="shared" si="50"/>
        <v>6.4257028112449793E-2</v>
      </c>
      <c r="W104" s="27">
        <f t="shared" si="51"/>
        <v>0</v>
      </c>
    </row>
    <row r="105" spans="1:23">
      <c r="A105" s="131"/>
      <c r="B105" s="131" t="s">
        <v>44</v>
      </c>
      <c r="C105" s="6" t="s">
        <v>45</v>
      </c>
      <c r="D105" s="24"/>
      <c r="E105" s="24"/>
      <c r="F105" s="24"/>
      <c r="G105" s="24">
        <v>45</v>
      </c>
      <c r="H105" s="24">
        <v>32</v>
      </c>
      <c r="I105" s="24">
        <v>112</v>
      </c>
      <c r="J105" s="24">
        <v>79</v>
      </c>
      <c r="K105" s="24">
        <v>9</v>
      </c>
      <c r="L105" s="24"/>
      <c r="M105" s="7">
        <v>277</v>
      </c>
      <c r="O105" s="27">
        <f t="shared" si="53"/>
        <v>0</v>
      </c>
      <c r="P105" s="27">
        <f t="shared" si="44"/>
        <v>0</v>
      </c>
      <c r="Q105" s="27">
        <f t="shared" si="45"/>
        <v>0</v>
      </c>
      <c r="R105" s="27">
        <f t="shared" si="46"/>
        <v>0.16245487364620939</v>
      </c>
      <c r="S105" s="27">
        <f t="shared" si="47"/>
        <v>0.11552346570397112</v>
      </c>
      <c r="T105" s="27">
        <f t="shared" si="48"/>
        <v>0.40433212996389889</v>
      </c>
      <c r="U105" s="27">
        <f t="shared" si="49"/>
        <v>0.2851985559566787</v>
      </c>
      <c r="V105" s="27">
        <f t="shared" si="50"/>
        <v>3.2490974729241874E-2</v>
      </c>
      <c r="W105" s="27">
        <f t="shared" si="51"/>
        <v>0</v>
      </c>
    </row>
    <row r="106" spans="1:23">
      <c r="A106" s="131"/>
      <c r="B106" s="131"/>
      <c r="C106" s="6" t="s">
        <v>46</v>
      </c>
      <c r="D106" s="24"/>
      <c r="E106" s="24"/>
      <c r="F106" s="24"/>
      <c r="G106" s="24">
        <v>4</v>
      </c>
      <c r="H106" s="24">
        <v>11</v>
      </c>
      <c r="I106" s="24">
        <v>33</v>
      </c>
      <c r="J106" s="24">
        <v>45</v>
      </c>
      <c r="K106" s="24">
        <v>4</v>
      </c>
      <c r="L106" s="24"/>
      <c r="M106" s="7">
        <v>97</v>
      </c>
      <c r="O106" s="27">
        <f t="shared" si="53"/>
        <v>0</v>
      </c>
      <c r="P106" s="27">
        <f t="shared" si="44"/>
        <v>0</v>
      </c>
      <c r="Q106" s="27">
        <f t="shared" si="45"/>
        <v>0</v>
      </c>
      <c r="R106" s="27">
        <f t="shared" si="46"/>
        <v>4.1237113402061855E-2</v>
      </c>
      <c r="S106" s="27">
        <f t="shared" si="47"/>
        <v>0.1134020618556701</v>
      </c>
      <c r="T106" s="27">
        <f t="shared" si="48"/>
        <v>0.34020618556701032</v>
      </c>
      <c r="U106" s="27">
        <f t="shared" si="49"/>
        <v>0.46391752577319589</v>
      </c>
      <c r="V106" s="27">
        <f t="shared" si="50"/>
        <v>4.1237113402061855E-2</v>
      </c>
      <c r="W106" s="27">
        <f t="shared" si="51"/>
        <v>0</v>
      </c>
    </row>
    <row r="107" spans="1:23">
      <c r="A107" s="131"/>
      <c r="B107" s="16" t="s">
        <v>55</v>
      </c>
      <c r="C107" s="14"/>
      <c r="D107" s="15">
        <v>2129</v>
      </c>
      <c r="E107" s="15">
        <v>2925</v>
      </c>
      <c r="F107" s="15">
        <v>2601</v>
      </c>
      <c r="G107" s="15">
        <v>1978</v>
      </c>
      <c r="H107" s="15">
        <v>2252</v>
      </c>
      <c r="I107" s="15">
        <v>4430</v>
      </c>
      <c r="J107" s="15">
        <v>3210</v>
      </c>
      <c r="K107" s="15">
        <v>233</v>
      </c>
      <c r="L107" s="15">
        <v>9</v>
      </c>
      <c r="M107" s="15">
        <v>19767</v>
      </c>
      <c r="O107" s="27">
        <f t="shared" si="53"/>
        <v>0.10770476045935144</v>
      </c>
      <c r="P107" s="27">
        <f t="shared" si="44"/>
        <v>0.14797389588708454</v>
      </c>
      <c r="Q107" s="27">
        <f t="shared" si="45"/>
        <v>0.13158294126574593</v>
      </c>
      <c r="R107" s="27">
        <f t="shared" si="46"/>
        <v>0.10006576617594981</v>
      </c>
      <c r="S107" s="27">
        <f t="shared" si="47"/>
        <v>0.11392725249152628</v>
      </c>
      <c r="T107" s="27">
        <f t="shared" si="48"/>
        <v>0.22411089189052461</v>
      </c>
      <c r="U107" s="27">
        <f t="shared" si="49"/>
        <v>0.16239186522992866</v>
      </c>
      <c r="V107" s="27">
        <f t="shared" si="50"/>
        <v>1.178732230485152E-2</v>
      </c>
      <c r="W107" s="27">
        <f t="shared" si="51"/>
        <v>4.5530429503718318E-4</v>
      </c>
    </row>
    <row r="108" spans="1:23">
      <c r="A108" s="131" t="s">
        <v>56</v>
      </c>
      <c r="B108" s="17" t="s">
        <v>24</v>
      </c>
      <c r="C108" s="6" t="s">
        <v>25</v>
      </c>
      <c r="D108" s="24"/>
      <c r="E108" s="24"/>
      <c r="F108" s="24"/>
      <c r="G108" s="24"/>
      <c r="H108" s="24"/>
      <c r="I108" s="24">
        <v>1</v>
      </c>
      <c r="J108" s="24"/>
      <c r="K108" s="24"/>
      <c r="L108" s="24"/>
      <c r="M108" s="7">
        <v>1</v>
      </c>
      <c r="O108" s="27">
        <f t="shared" si="53"/>
        <v>0</v>
      </c>
      <c r="P108" s="27">
        <f t="shared" si="44"/>
        <v>0</v>
      </c>
      <c r="Q108" s="27">
        <f t="shared" si="45"/>
        <v>0</v>
      </c>
      <c r="R108" s="27">
        <f t="shared" si="46"/>
        <v>0</v>
      </c>
      <c r="S108" s="27">
        <f t="shared" si="47"/>
        <v>0</v>
      </c>
      <c r="T108" s="27">
        <f t="shared" si="48"/>
        <v>1</v>
      </c>
      <c r="U108" s="27">
        <f t="shared" si="49"/>
        <v>0</v>
      </c>
      <c r="V108" s="27">
        <f t="shared" si="50"/>
        <v>0</v>
      </c>
      <c r="W108" s="27">
        <f t="shared" si="51"/>
        <v>0</v>
      </c>
    </row>
    <row r="109" spans="1:23">
      <c r="A109" s="131"/>
      <c r="B109" s="16" t="s">
        <v>57</v>
      </c>
      <c r="C109" s="14"/>
      <c r="D109" s="15"/>
      <c r="E109" s="15"/>
      <c r="F109" s="15"/>
      <c r="G109" s="15"/>
      <c r="H109" s="15"/>
      <c r="I109" s="15">
        <v>1</v>
      </c>
      <c r="J109" s="15"/>
      <c r="K109" s="15"/>
      <c r="L109" s="15"/>
      <c r="M109" s="15">
        <v>1</v>
      </c>
      <c r="O109" s="27">
        <f t="shared" si="53"/>
        <v>0</v>
      </c>
      <c r="P109" s="27">
        <f t="shared" ref="P109:P172" si="64">E109/M109</f>
        <v>0</v>
      </c>
      <c r="Q109" s="27">
        <f t="shared" ref="Q109:Q172" si="65">F109/M109</f>
        <v>0</v>
      </c>
      <c r="R109" s="27">
        <f t="shared" ref="R109:R172" si="66">G109/M109</f>
        <v>0</v>
      </c>
      <c r="S109" s="27">
        <f t="shared" ref="S109:S172" si="67">H109/M109</f>
        <v>0</v>
      </c>
      <c r="T109" s="27">
        <f t="shared" ref="T109:T172" si="68">I109/M109</f>
        <v>1</v>
      </c>
      <c r="U109" s="27">
        <f t="shared" ref="U109:U172" si="69">J109/M109</f>
        <v>0</v>
      </c>
      <c r="V109" s="27">
        <f t="shared" ref="V109:V172" si="70">K109/M109</f>
        <v>0</v>
      </c>
      <c r="W109" s="27">
        <f t="shared" ref="W109:W172" si="71">L109/M109</f>
        <v>0</v>
      </c>
    </row>
    <row r="110" spans="1:23">
      <c r="A110" s="131" t="s">
        <v>58</v>
      </c>
      <c r="B110" s="141" t="s">
        <v>4</v>
      </c>
      <c r="C110" s="6" t="s">
        <v>6</v>
      </c>
      <c r="D110" s="24">
        <v>17</v>
      </c>
      <c r="E110" s="24">
        <v>21</v>
      </c>
      <c r="F110" s="24">
        <v>17</v>
      </c>
      <c r="G110" s="24">
        <v>13</v>
      </c>
      <c r="H110" s="24">
        <v>15</v>
      </c>
      <c r="I110" s="24">
        <v>52</v>
      </c>
      <c r="J110" s="24">
        <v>13</v>
      </c>
      <c r="K110" s="24"/>
      <c r="L110" s="24"/>
      <c r="M110" s="7">
        <v>148</v>
      </c>
      <c r="O110" s="27">
        <f t="shared" si="53"/>
        <v>0.11486486486486487</v>
      </c>
      <c r="P110" s="27">
        <f t="shared" si="64"/>
        <v>0.14189189189189189</v>
      </c>
      <c r="Q110" s="27">
        <f t="shared" si="65"/>
        <v>0.11486486486486487</v>
      </c>
      <c r="R110" s="27">
        <f t="shared" si="66"/>
        <v>8.7837837837837843E-2</v>
      </c>
      <c r="S110" s="27">
        <f t="shared" si="67"/>
        <v>0.10135135135135136</v>
      </c>
      <c r="T110" s="27">
        <f t="shared" si="68"/>
        <v>0.35135135135135137</v>
      </c>
      <c r="U110" s="27">
        <f t="shared" si="69"/>
        <v>8.7837837837837843E-2</v>
      </c>
      <c r="V110" s="27">
        <f t="shared" si="70"/>
        <v>0</v>
      </c>
      <c r="W110" s="27">
        <f t="shared" si="71"/>
        <v>0</v>
      </c>
    </row>
    <row r="111" spans="1:23">
      <c r="A111" s="131"/>
      <c r="B111" s="141"/>
      <c r="C111" s="6" t="s">
        <v>13</v>
      </c>
      <c r="D111" s="24">
        <v>2</v>
      </c>
      <c r="E111" s="24">
        <v>12</v>
      </c>
      <c r="F111" s="24">
        <v>10</v>
      </c>
      <c r="G111" s="24"/>
      <c r="H111" s="24"/>
      <c r="I111" s="24"/>
      <c r="J111" s="24"/>
      <c r="K111" s="24"/>
      <c r="L111" s="24"/>
      <c r="M111" s="7">
        <v>24</v>
      </c>
      <c r="O111" s="27">
        <f t="shared" si="53"/>
        <v>8.3333333333333329E-2</v>
      </c>
      <c r="P111" s="27">
        <f t="shared" si="64"/>
        <v>0.5</v>
      </c>
      <c r="Q111" s="27">
        <f t="shared" si="65"/>
        <v>0.41666666666666669</v>
      </c>
      <c r="R111" s="27">
        <f t="shared" si="66"/>
        <v>0</v>
      </c>
      <c r="S111" s="27">
        <f t="shared" si="67"/>
        <v>0</v>
      </c>
      <c r="T111" s="27">
        <f t="shared" si="68"/>
        <v>0</v>
      </c>
      <c r="U111" s="27">
        <f t="shared" si="69"/>
        <v>0</v>
      </c>
      <c r="V111" s="27">
        <f t="shared" si="70"/>
        <v>0</v>
      </c>
      <c r="W111" s="27">
        <f t="shared" si="71"/>
        <v>0</v>
      </c>
    </row>
    <row r="112" spans="1:23">
      <c r="A112" s="131"/>
      <c r="B112" s="141"/>
      <c r="C112" s="6" t="s">
        <v>15</v>
      </c>
      <c r="D112" s="24">
        <v>33</v>
      </c>
      <c r="E112" s="24">
        <v>88</v>
      </c>
      <c r="F112" s="24">
        <v>77</v>
      </c>
      <c r="G112" s="24">
        <v>80</v>
      </c>
      <c r="H112" s="24">
        <v>117</v>
      </c>
      <c r="I112" s="24">
        <v>299</v>
      </c>
      <c r="J112" s="24">
        <v>225</v>
      </c>
      <c r="K112" s="24">
        <v>37</v>
      </c>
      <c r="L112" s="24">
        <v>3</v>
      </c>
      <c r="M112" s="7">
        <v>959</v>
      </c>
      <c r="O112" s="27">
        <f t="shared" si="53"/>
        <v>3.4410844629822732E-2</v>
      </c>
      <c r="P112" s="27">
        <f t="shared" si="64"/>
        <v>9.1762252346193951E-2</v>
      </c>
      <c r="Q112" s="27">
        <f t="shared" si="65"/>
        <v>8.0291970802919707E-2</v>
      </c>
      <c r="R112" s="27">
        <f t="shared" si="66"/>
        <v>8.3420229405630861E-2</v>
      </c>
      <c r="S112" s="27">
        <f t="shared" si="67"/>
        <v>0.12200208550573514</v>
      </c>
      <c r="T112" s="27">
        <f t="shared" si="68"/>
        <v>0.31178310740354537</v>
      </c>
      <c r="U112" s="27">
        <f t="shared" si="69"/>
        <v>0.2346193952033368</v>
      </c>
      <c r="V112" s="27">
        <f t="shared" si="70"/>
        <v>3.8581856100104277E-2</v>
      </c>
      <c r="W112" s="27">
        <f t="shared" si="71"/>
        <v>3.1282586027111575E-3</v>
      </c>
    </row>
    <row r="113" spans="1:23">
      <c r="A113" s="131"/>
      <c r="B113" s="141"/>
      <c r="C113" s="6" t="s">
        <v>16</v>
      </c>
      <c r="D113" s="24">
        <v>14</v>
      </c>
      <c r="E113" s="24">
        <v>18</v>
      </c>
      <c r="F113" s="24">
        <v>14</v>
      </c>
      <c r="G113" s="24">
        <v>15</v>
      </c>
      <c r="H113" s="24">
        <v>28</v>
      </c>
      <c r="I113" s="24">
        <v>86</v>
      </c>
      <c r="J113" s="24">
        <v>62</v>
      </c>
      <c r="K113" s="24">
        <v>8</v>
      </c>
      <c r="L113" s="24"/>
      <c r="M113" s="7">
        <v>245</v>
      </c>
      <c r="O113" s="27">
        <f t="shared" si="53"/>
        <v>5.7142857142857141E-2</v>
      </c>
      <c r="P113" s="27">
        <f t="shared" si="64"/>
        <v>7.3469387755102047E-2</v>
      </c>
      <c r="Q113" s="27">
        <f t="shared" si="65"/>
        <v>5.7142857142857141E-2</v>
      </c>
      <c r="R113" s="27">
        <f t="shared" si="66"/>
        <v>6.1224489795918366E-2</v>
      </c>
      <c r="S113" s="27">
        <f t="shared" si="67"/>
        <v>0.11428571428571428</v>
      </c>
      <c r="T113" s="27">
        <f t="shared" si="68"/>
        <v>0.3510204081632653</v>
      </c>
      <c r="U113" s="27">
        <f t="shared" si="69"/>
        <v>0.2530612244897959</v>
      </c>
      <c r="V113" s="27">
        <f t="shared" si="70"/>
        <v>3.2653061224489799E-2</v>
      </c>
      <c r="W113" s="27">
        <f t="shared" si="71"/>
        <v>0</v>
      </c>
    </row>
    <row r="114" spans="1:23">
      <c r="A114" s="131"/>
      <c r="B114" s="18" t="s">
        <v>24</v>
      </c>
      <c r="C114" s="6" t="s">
        <v>25</v>
      </c>
      <c r="D114" s="24"/>
      <c r="E114" s="24"/>
      <c r="F114" s="24"/>
      <c r="G114" s="24">
        <v>6</v>
      </c>
      <c r="H114" s="24">
        <v>4</v>
      </c>
      <c r="I114" s="24">
        <v>22</v>
      </c>
      <c r="J114" s="24">
        <v>6</v>
      </c>
      <c r="K114" s="24"/>
      <c r="L114" s="24"/>
      <c r="M114" s="7">
        <v>38</v>
      </c>
      <c r="O114" s="27">
        <f t="shared" ref="O114:O177" si="72">D114/M114</f>
        <v>0</v>
      </c>
      <c r="P114" s="27">
        <f t="shared" si="64"/>
        <v>0</v>
      </c>
      <c r="Q114" s="27">
        <f t="shared" si="65"/>
        <v>0</v>
      </c>
      <c r="R114" s="27">
        <f t="shared" si="66"/>
        <v>0.15789473684210525</v>
      </c>
      <c r="S114" s="27">
        <f t="shared" si="67"/>
        <v>0.10526315789473684</v>
      </c>
      <c r="T114" s="27">
        <f t="shared" si="68"/>
        <v>0.57894736842105265</v>
      </c>
      <c r="U114" s="27">
        <f t="shared" si="69"/>
        <v>0.15789473684210525</v>
      </c>
      <c r="V114" s="27">
        <f t="shared" si="70"/>
        <v>0</v>
      </c>
      <c r="W114" s="27">
        <f t="shared" si="71"/>
        <v>0</v>
      </c>
    </row>
    <row r="115" spans="1:23">
      <c r="A115" s="131"/>
      <c r="B115" s="18" t="s">
        <v>31</v>
      </c>
      <c r="C115" s="6" t="s">
        <v>39</v>
      </c>
      <c r="D115" s="24">
        <v>36</v>
      </c>
      <c r="E115" s="24">
        <v>10</v>
      </c>
      <c r="F115" s="24"/>
      <c r="G115" s="24"/>
      <c r="H115" s="24"/>
      <c r="I115" s="24"/>
      <c r="J115" s="24"/>
      <c r="K115" s="24"/>
      <c r="L115" s="24"/>
      <c r="M115" s="7">
        <v>46</v>
      </c>
      <c r="O115" s="27">
        <f t="shared" si="72"/>
        <v>0.78260869565217395</v>
      </c>
      <c r="P115" s="27">
        <f t="shared" si="64"/>
        <v>0.21739130434782608</v>
      </c>
      <c r="Q115" s="27">
        <f t="shared" si="65"/>
        <v>0</v>
      </c>
      <c r="R115" s="27">
        <f t="shared" si="66"/>
        <v>0</v>
      </c>
      <c r="S115" s="27">
        <f t="shared" si="67"/>
        <v>0</v>
      </c>
      <c r="T115" s="27">
        <f t="shared" si="68"/>
        <v>0</v>
      </c>
      <c r="U115" s="27">
        <f t="shared" si="69"/>
        <v>0</v>
      </c>
      <c r="V115" s="27">
        <f t="shared" si="70"/>
        <v>0</v>
      </c>
      <c r="W115" s="27">
        <f t="shared" si="71"/>
        <v>0</v>
      </c>
    </row>
    <row r="116" spans="1:23">
      <c r="A116" s="131"/>
      <c r="B116" s="141" t="s">
        <v>41</v>
      </c>
      <c r="C116" s="6" t="s">
        <v>42</v>
      </c>
      <c r="D116" s="24"/>
      <c r="E116" s="24"/>
      <c r="F116" s="24"/>
      <c r="G116" s="24">
        <v>2</v>
      </c>
      <c r="H116" s="24"/>
      <c r="I116" s="24">
        <v>8</v>
      </c>
      <c r="J116" s="24">
        <v>6</v>
      </c>
      <c r="K116" s="24">
        <v>2</v>
      </c>
      <c r="L116" s="24"/>
      <c r="M116" s="7">
        <v>18</v>
      </c>
      <c r="O116" s="27">
        <f t="shared" si="72"/>
        <v>0</v>
      </c>
      <c r="P116" s="27">
        <f t="shared" si="64"/>
        <v>0</v>
      </c>
      <c r="Q116" s="27">
        <f t="shared" si="65"/>
        <v>0</v>
      </c>
      <c r="R116" s="27">
        <f t="shared" si="66"/>
        <v>0.1111111111111111</v>
      </c>
      <c r="S116" s="27">
        <f t="shared" si="67"/>
        <v>0</v>
      </c>
      <c r="T116" s="27">
        <f t="shared" si="68"/>
        <v>0.44444444444444442</v>
      </c>
      <c r="U116" s="27">
        <f t="shared" si="69"/>
        <v>0.33333333333333331</v>
      </c>
      <c r="V116" s="27">
        <f t="shared" si="70"/>
        <v>0.1111111111111111</v>
      </c>
      <c r="W116" s="27">
        <f t="shared" si="71"/>
        <v>0</v>
      </c>
    </row>
    <row r="117" spans="1:23">
      <c r="A117" s="131"/>
      <c r="B117" s="141"/>
      <c r="C117" s="6" t="s">
        <v>43</v>
      </c>
      <c r="D117" s="24"/>
      <c r="E117" s="24"/>
      <c r="F117" s="24"/>
      <c r="G117" s="24"/>
      <c r="H117" s="24"/>
      <c r="I117" s="24">
        <v>7</v>
      </c>
      <c r="J117" s="24">
        <v>8</v>
      </c>
      <c r="K117" s="24"/>
      <c r="L117" s="24"/>
      <c r="M117" s="7">
        <v>15</v>
      </c>
      <c r="O117" s="27">
        <f t="shared" si="72"/>
        <v>0</v>
      </c>
      <c r="P117" s="27">
        <f t="shared" si="64"/>
        <v>0</v>
      </c>
      <c r="Q117" s="27">
        <f t="shared" si="65"/>
        <v>0</v>
      </c>
      <c r="R117" s="27">
        <f t="shared" si="66"/>
        <v>0</v>
      </c>
      <c r="S117" s="27">
        <f t="shared" si="67"/>
        <v>0</v>
      </c>
      <c r="T117" s="27">
        <f t="shared" si="68"/>
        <v>0.46666666666666667</v>
      </c>
      <c r="U117" s="27">
        <f t="shared" si="69"/>
        <v>0.53333333333333333</v>
      </c>
      <c r="V117" s="27">
        <f t="shared" si="70"/>
        <v>0</v>
      </c>
      <c r="W117" s="27">
        <f t="shared" si="71"/>
        <v>0</v>
      </c>
    </row>
    <row r="118" spans="1:23">
      <c r="A118" s="131"/>
      <c r="B118" s="14" t="s">
        <v>59</v>
      </c>
      <c r="C118" s="14"/>
      <c r="D118" s="15">
        <v>102</v>
      </c>
      <c r="E118" s="15">
        <v>149</v>
      </c>
      <c r="F118" s="15">
        <v>118</v>
      </c>
      <c r="G118" s="15">
        <v>116</v>
      </c>
      <c r="H118" s="15">
        <v>164</v>
      </c>
      <c r="I118" s="15">
        <v>474</v>
      </c>
      <c r="J118" s="15">
        <v>320</v>
      </c>
      <c r="K118" s="15">
        <v>47</v>
      </c>
      <c r="L118" s="15">
        <v>3</v>
      </c>
      <c r="M118" s="15">
        <v>1493</v>
      </c>
      <c r="O118" s="27">
        <f t="shared" si="72"/>
        <v>6.831882116543872E-2</v>
      </c>
      <c r="P118" s="27">
        <f t="shared" si="64"/>
        <v>9.9799062290689883E-2</v>
      </c>
      <c r="Q118" s="27">
        <f t="shared" si="65"/>
        <v>7.9035498995311454E-2</v>
      </c>
      <c r="R118" s="27">
        <f t="shared" si="66"/>
        <v>7.7695914266577362E-2</v>
      </c>
      <c r="S118" s="27">
        <f t="shared" si="67"/>
        <v>0.10984594775619558</v>
      </c>
      <c r="T118" s="27">
        <f t="shared" si="68"/>
        <v>0.31748158070997989</v>
      </c>
      <c r="U118" s="27">
        <f t="shared" si="69"/>
        <v>0.21433355659745479</v>
      </c>
      <c r="V118" s="27">
        <f t="shared" si="70"/>
        <v>3.148024112525117E-2</v>
      </c>
      <c r="W118" s="27">
        <f t="shared" si="71"/>
        <v>2.0093770931011385E-3</v>
      </c>
    </row>
    <row r="119" spans="1:23">
      <c r="A119" s="131" t="s">
        <v>60</v>
      </c>
      <c r="B119" s="141" t="s">
        <v>4</v>
      </c>
      <c r="C119" s="6" t="s">
        <v>12</v>
      </c>
      <c r="D119" s="24"/>
      <c r="E119" s="24">
        <v>1</v>
      </c>
      <c r="F119" s="24"/>
      <c r="G119" s="24">
        <v>2</v>
      </c>
      <c r="H119" s="24">
        <v>2</v>
      </c>
      <c r="I119" s="24">
        <v>4</v>
      </c>
      <c r="J119" s="24">
        <v>3</v>
      </c>
      <c r="K119" s="24"/>
      <c r="L119" s="24"/>
      <c r="M119" s="7">
        <v>12</v>
      </c>
      <c r="O119" s="27">
        <f t="shared" si="72"/>
        <v>0</v>
      </c>
      <c r="P119" s="27">
        <f t="shared" si="64"/>
        <v>8.3333333333333329E-2</v>
      </c>
      <c r="Q119" s="27">
        <f t="shared" si="65"/>
        <v>0</v>
      </c>
      <c r="R119" s="27">
        <f t="shared" si="66"/>
        <v>0.16666666666666666</v>
      </c>
      <c r="S119" s="27">
        <f t="shared" si="67"/>
        <v>0.16666666666666666</v>
      </c>
      <c r="T119" s="27">
        <f t="shared" si="68"/>
        <v>0.33333333333333331</v>
      </c>
      <c r="U119" s="27">
        <f t="shared" si="69"/>
        <v>0.25</v>
      </c>
      <c r="V119" s="27">
        <f t="shared" si="70"/>
        <v>0</v>
      </c>
      <c r="W119" s="27">
        <f t="shared" si="71"/>
        <v>0</v>
      </c>
    </row>
    <row r="120" spans="1:23">
      <c r="A120" s="131"/>
      <c r="B120" s="141"/>
      <c r="C120" s="6" t="s">
        <v>13</v>
      </c>
      <c r="D120" s="24">
        <v>4</v>
      </c>
      <c r="E120" s="24">
        <v>24</v>
      </c>
      <c r="F120" s="24">
        <v>5</v>
      </c>
      <c r="G120" s="24"/>
      <c r="H120" s="24"/>
      <c r="I120" s="24"/>
      <c r="J120" s="24"/>
      <c r="K120" s="24"/>
      <c r="L120" s="24"/>
      <c r="M120" s="7">
        <v>33</v>
      </c>
      <c r="O120" s="27">
        <f t="shared" si="72"/>
        <v>0.12121212121212122</v>
      </c>
      <c r="P120" s="27">
        <f t="shared" si="64"/>
        <v>0.72727272727272729</v>
      </c>
      <c r="Q120" s="27">
        <f t="shared" si="65"/>
        <v>0.15151515151515152</v>
      </c>
      <c r="R120" s="27">
        <f t="shared" si="66"/>
        <v>0</v>
      </c>
      <c r="S120" s="27">
        <f t="shared" si="67"/>
        <v>0</v>
      </c>
      <c r="T120" s="27">
        <f t="shared" si="68"/>
        <v>0</v>
      </c>
      <c r="U120" s="27">
        <f t="shared" si="69"/>
        <v>0</v>
      </c>
      <c r="V120" s="27">
        <f t="shared" si="70"/>
        <v>0</v>
      </c>
      <c r="W120" s="27">
        <f t="shared" si="71"/>
        <v>0</v>
      </c>
    </row>
    <row r="121" spans="1:23">
      <c r="A121" s="131"/>
      <c r="B121" s="141"/>
      <c r="C121" s="6" t="s">
        <v>15</v>
      </c>
      <c r="D121" s="24">
        <v>14</v>
      </c>
      <c r="E121" s="24">
        <v>44</v>
      </c>
      <c r="F121" s="24">
        <v>33</v>
      </c>
      <c r="G121" s="24">
        <v>39</v>
      </c>
      <c r="H121" s="24">
        <v>48</v>
      </c>
      <c r="I121" s="24">
        <v>112</v>
      </c>
      <c r="J121" s="24">
        <v>79</v>
      </c>
      <c r="K121" s="24"/>
      <c r="L121" s="24"/>
      <c r="M121" s="7">
        <v>369</v>
      </c>
      <c r="O121" s="27">
        <f t="shared" si="72"/>
        <v>3.7940379403794036E-2</v>
      </c>
      <c r="P121" s="27">
        <f t="shared" si="64"/>
        <v>0.11924119241192412</v>
      </c>
      <c r="Q121" s="27">
        <f t="shared" si="65"/>
        <v>8.943089430894309E-2</v>
      </c>
      <c r="R121" s="27">
        <f t="shared" si="66"/>
        <v>0.10569105691056911</v>
      </c>
      <c r="S121" s="27">
        <f t="shared" si="67"/>
        <v>0.13008130081300814</v>
      </c>
      <c r="T121" s="27">
        <f t="shared" si="68"/>
        <v>0.30352303523035229</v>
      </c>
      <c r="U121" s="27">
        <f t="shared" si="69"/>
        <v>0.21409214092140921</v>
      </c>
      <c r="V121" s="27">
        <f t="shared" si="70"/>
        <v>0</v>
      </c>
      <c r="W121" s="27">
        <f t="shared" si="71"/>
        <v>0</v>
      </c>
    </row>
    <row r="122" spans="1:23">
      <c r="A122" s="131"/>
      <c r="B122" s="141"/>
      <c r="C122" s="6" t="s">
        <v>16</v>
      </c>
      <c r="D122" s="24">
        <v>2</v>
      </c>
      <c r="E122" s="24">
        <v>2</v>
      </c>
      <c r="F122" s="24">
        <v>3</v>
      </c>
      <c r="G122" s="24">
        <v>7</v>
      </c>
      <c r="H122" s="24">
        <v>9</v>
      </c>
      <c r="I122" s="24">
        <v>13</v>
      </c>
      <c r="J122" s="24">
        <v>14</v>
      </c>
      <c r="K122" s="24"/>
      <c r="L122" s="24"/>
      <c r="M122" s="7">
        <v>50</v>
      </c>
      <c r="O122" s="27">
        <f t="shared" si="72"/>
        <v>0.04</v>
      </c>
      <c r="P122" s="27">
        <f t="shared" si="64"/>
        <v>0.04</v>
      </c>
      <c r="Q122" s="27">
        <f t="shared" si="65"/>
        <v>0.06</v>
      </c>
      <c r="R122" s="27">
        <f t="shared" si="66"/>
        <v>0.14000000000000001</v>
      </c>
      <c r="S122" s="27">
        <f t="shared" si="67"/>
        <v>0.18</v>
      </c>
      <c r="T122" s="27">
        <f t="shared" si="68"/>
        <v>0.26</v>
      </c>
      <c r="U122" s="27">
        <f t="shared" si="69"/>
        <v>0.28000000000000003</v>
      </c>
      <c r="V122" s="27">
        <f t="shared" si="70"/>
        <v>0</v>
      </c>
      <c r="W122" s="27">
        <f t="shared" si="71"/>
        <v>0</v>
      </c>
    </row>
    <row r="123" spans="1:23">
      <c r="A123" s="131"/>
      <c r="B123" s="141"/>
      <c r="C123" s="6" t="s">
        <v>18</v>
      </c>
      <c r="D123" s="24"/>
      <c r="E123" s="24">
        <v>1</v>
      </c>
      <c r="F123" s="24">
        <v>7</v>
      </c>
      <c r="G123" s="24">
        <v>3</v>
      </c>
      <c r="H123" s="24">
        <v>7</v>
      </c>
      <c r="I123" s="24">
        <v>19</v>
      </c>
      <c r="J123" s="24">
        <v>3</v>
      </c>
      <c r="K123" s="24"/>
      <c r="L123" s="24"/>
      <c r="M123" s="7">
        <v>40</v>
      </c>
      <c r="O123" s="27">
        <f t="shared" si="72"/>
        <v>0</v>
      </c>
      <c r="P123" s="27">
        <f t="shared" si="64"/>
        <v>2.5000000000000001E-2</v>
      </c>
      <c r="Q123" s="27">
        <f t="shared" si="65"/>
        <v>0.17499999999999999</v>
      </c>
      <c r="R123" s="27">
        <f t="shared" si="66"/>
        <v>7.4999999999999997E-2</v>
      </c>
      <c r="S123" s="27">
        <f t="shared" si="67"/>
        <v>0.17499999999999999</v>
      </c>
      <c r="T123" s="27">
        <f t="shared" si="68"/>
        <v>0.47499999999999998</v>
      </c>
      <c r="U123" s="27">
        <f t="shared" si="69"/>
        <v>7.4999999999999997E-2</v>
      </c>
      <c r="V123" s="27">
        <f t="shared" si="70"/>
        <v>0</v>
      </c>
      <c r="W123" s="27">
        <f t="shared" si="71"/>
        <v>0</v>
      </c>
    </row>
    <row r="124" spans="1:23">
      <c r="A124" s="131"/>
      <c r="B124" s="141"/>
      <c r="C124" s="6" t="s">
        <v>19</v>
      </c>
      <c r="D124" s="24"/>
      <c r="E124" s="24">
        <v>2</v>
      </c>
      <c r="F124" s="24">
        <v>2</v>
      </c>
      <c r="G124" s="24">
        <v>1</v>
      </c>
      <c r="H124" s="24">
        <v>3</v>
      </c>
      <c r="I124" s="24">
        <v>7</v>
      </c>
      <c r="J124" s="24">
        <v>3</v>
      </c>
      <c r="K124" s="24"/>
      <c r="L124" s="24"/>
      <c r="M124" s="7">
        <v>18</v>
      </c>
      <c r="O124" s="27">
        <f t="shared" si="72"/>
        <v>0</v>
      </c>
      <c r="P124" s="27">
        <f t="shared" si="64"/>
        <v>0.1111111111111111</v>
      </c>
      <c r="Q124" s="27">
        <f t="shared" si="65"/>
        <v>0.1111111111111111</v>
      </c>
      <c r="R124" s="27">
        <f t="shared" si="66"/>
        <v>5.5555555555555552E-2</v>
      </c>
      <c r="S124" s="27">
        <f t="shared" si="67"/>
        <v>0.16666666666666666</v>
      </c>
      <c r="T124" s="27">
        <f t="shared" si="68"/>
        <v>0.3888888888888889</v>
      </c>
      <c r="U124" s="27">
        <f t="shared" si="69"/>
        <v>0.16666666666666666</v>
      </c>
      <c r="V124" s="27">
        <f t="shared" si="70"/>
        <v>0</v>
      </c>
      <c r="W124" s="27">
        <f t="shared" si="71"/>
        <v>0</v>
      </c>
    </row>
    <row r="125" spans="1:23">
      <c r="A125" s="131"/>
      <c r="B125" s="141"/>
      <c r="C125" s="6" t="s">
        <v>23</v>
      </c>
      <c r="D125" s="24">
        <v>1</v>
      </c>
      <c r="E125" s="24">
        <v>2</v>
      </c>
      <c r="F125" s="24">
        <v>2</v>
      </c>
      <c r="G125" s="24">
        <v>1</v>
      </c>
      <c r="H125" s="24">
        <v>1</v>
      </c>
      <c r="I125" s="24">
        <v>1</v>
      </c>
      <c r="J125" s="24">
        <v>3</v>
      </c>
      <c r="K125" s="24"/>
      <c r="L125" s="24"/>
      <c r="M125" s="7">
        <v>11</v>
      </c>
      <c r="O125" s="27">
        <f t="shared" si="72"/>
        <v>9.0909090909090912E-2</v>
      </c>
      <c r="P125" s="27">
        <f t="shared" si="64"/>
        <v>0.18181818181818182</v>
      </c>
      <c r="Q125" s="27">
        <f t="shared" si="65"/>
        <v>0.18181818181818182</v>
      </c>
      <c r="R125" s="27">
        <f t="shared" si="66"/>
        <v>9.0909090909090912E-2</v>
      </c>
      <c r="S125" s="27">
        <f t="shared" si="67"/>
        <v>9.0909090909090912E-2</v>
      </c>
      <c r="T125" s="27">
        <f t="shared" si="68"/>
        <v>9.0909090909090912E-2</v>
      </c>
      <c r="U125" s="27">
        <f t="shared" si="69"/>
        <v>0.27272727272727271</v>
      </c>
      <c r="V125" s="27">
        <f t="shared" si="70"/>
        <v>0</v>
      </c>
      <c r="W125" s="27">
        <f t="shared" si="71"/>
        <v>0</v>
      </c>
    </row>
    <row r="126" spans="1:23">
      <c r="A126" s="131"/>
      <c r="B126" s="141"/>
      <c r="C126" s="6" t="s">
        <v>20</v>
      </c>
      <c r="D126" s="24">
        <v>2</v>
      </c>
      <c r="E126" s="24">
        <v>2</v>
      </c>
      <c r="F126" s="24">
        <v>4</v>
      </c>
      <c r="G126" s="24">
        <v>4</v>
      </c>
      <c r="H126" s="24">
        <v>2</v>
      </c>
      <c r="I126" s="24">
        <v>9</v>
      </c>
      <c r="J126" s="24">
        <v>6</v>
      </c>
      <c r="K126" s="24"/>
      <c r="L126" s="24"/>
      <c r="M126" s="7">
        <v>29</v>
      </c>
      <c r="O126" s="27">
        <f t="shared" si="72"/>
        <v>6.8965517241379309E-2</v>
      </c>
      <c r="P126" s="27">
        <f t="shared" si="64"/>
        <v>6.8965517241379309E-2</v>
      </c>
      <c r="Q126" s="27">
        <f t="shared" si="65"/>
        <v>0.13793103448275862</v>
      </c>
      <c r="R126" s="27">
        <f t="shared" si="66"/>
        <v>0.13793103448275862</v>
      </c>
      <c r="S126" s="27">
        <f t="shared" si="67"/>
        <v>6.8965517241379309E-2</v>
      </c>
      <c r="T126" s="27">
        <f t="shared" si="68"/>
        <v>0.31034482758620691</v>
      </c>
      <c r="U126" s="27">
        <f t="shared" si="69"/>
        <v>0.20689655172413793</v>
      </c>
      <c r="V126" s="27">
        <f t="shared" si="70"/>
        <v>0</v>
      </c>
      <c r="W126" s="27">
        <f t="shared" si="71"/>
        <v>0</v>
      </c>
    </row>
    <row r="127" spans="1:23">
      <c r="A127" s="131"/>
      <c r="B127" s="141"/>
      <c r="C127" s="6" t="s">
        <v>21</v>
      </c>
      <c r="D127" s="24">
        <v>4</v>
      </c>
      <c r="E127" s="24">
        <v>1</v>
      </c>
      <c r="F127" s="24">
        <v>4</v>
      </c>
      <c r="G127" s="24">
        <v>5</v>
      </c>
      <c r="H127" s="24">
        <v>5</v>
      </c>
      <c r="I127" s="24">
        <v>17</v>
      </c>
      <c r="J127" s="24">
        <v>7</v>
      </c>
      <c r="K127" s="24">
        <v>3</v>
      </c>
      <c r="L127" s="24"/>
      <c r="M127" s="7">
        <v>46</v>
      </c>
      <c r="O127" s="27">
        <f t="shared" si="72"/>
        <v>8.6956521739130432E-2</v>
      </c>
      <c r="P127" s="27">
        <f t="shared" si="64"/>
        <v>2.1739130434782608E-2</v>
      </c>
      <c r="Q127" s="27">
        <f t="shared" si="65"/>
        <v>8.6956521739130432E-2</v>
      </c>
      <c r="R127" s="27">
        <f t="shared" si="66"/>
        <v>0.10869565217391304</v>
      </c>
      <c r="S127" s="27">
        <f t="shared" si="67"/>
        <v>0.10869565217391304</v>
      </c>
      <c r="T127" s="27">
        <f t="shared" si="68"/>
        <v>0.36956521739130432</v>
      </c>
      <c r="U127" s="27">
        <f t="shared" si="69"/>
        <v>0.15217391304347827</v>
      </c>
      <c r="V127" s="27">
        <f t="shared" si="70"/>
        <v>6.5217391304347824E-2</v>
      </c>
      <c r="W127" s="27">
        <f t="shared" si="71"/>
        <v>0</v>
      </c>
    </row>
    <row r="128" spans="1:23">
      <c r="A128" s="131"/>
      <c r="B128" s="18" t="s">
        <v>24</v>
      </c>
      <c r="C128" s="6" t="s">
        <v>25</v>
      </c>
      <c r="D128" s="24"/>
      <c r="E128" s="24"/>
      <c r="F128" s="24"/>
      <c r="G128" s="24">
        <v>1</v>
      </c>
      <c r="H128" s="24"/>
      <c r="I128" s="24"/>
      <c r="J128" s="24"/>
      <c r="K128" s="24"/>
      <c r="L128" s="24"/>
      <c r="M128" s="7">
        <v>1</v>
      </c>
      <c r="O128" s="27">
        <f t="shared" si="72"/>
        <v>0</v>
      </c>
      <c r="P128" s="27">
        <f t="shared" si="64"/>
        <v>0</v>
      </c>
      <c r="Q128" s="27">
        <f t="shared" si="65"/>
        <v>0</v>
      </c>
      <c r="R128" s="27">
        <f t="shared" si="66"/>
        <v>1</v>
      </c>
      <c r="S128" s="27">
        <f t="shared" si="67"/>
        <v>0</v>
      </c>
      <c r="T128" s="27">
        <f t="shared" si="68"/>
        <v>0</v>
      </c>
      <c r="U128" s="27">
        <f t="shared" si="69"/>
        <v>0</v>
      </c>
      <c r="V128" s="27">
        <f t="shared" si="70"/>
        <v>0</v>
      </c>
      <c r="W128" s="27">
        <f t="shared" si="71"/>
        <v>0</v>
      </c>
    </row>
    <row r="129" spans="1:23">
      <c r="A129" s="131"/>
      <c r="B129" s="141" t="s">
        <v>31</v>
      </c>
      <c r="C129" s="6" t="s">
        <v>38</v>
      </c>
      <c r="D129" s="24"/>
      <c r="E129" s="24">
        <v>34</v>
      </c>
      <c r="F129" s="24">
        <v>74</v>
      </c>
      <c r="G129" s="24"/>
      <c r="H129" s="24"/>
      <c r="I129" s="24"/>
      <c r="J129" s="24"/>
      <c r="K129" s="24"/>
      <c r="L129" s="24"/>
      <c r="M129" s="7">
        <v>108</v>
      </c>
      <c r="O129" s="27">
        <f t="shared" si="72"/>
        <v>0</v>
      </c>
      <c r="P129" s="27">
        <f t="shared" si="64"/>
        <v>0.31481481481481483</v>
      </c>
      <c r="Q129" s="27">
        <f t="shared" si="65"/>
        <v>0.68518518518518523</v>
      </c>
      <c r="R129" s="27">
        <f t="shared" si="66"/>
        <v>0</v>
      </c>
      <c r="S129" s="27">
        <f t="shared" si="67"/>
        <v>0</v>
      </c>
      <c r="T129" s="27">
        <f t="shared" si="68"/>
        <v>0</v>
      </c>
      <c r="U129" s="27">
        <f t="shared" si="69"/>
        <v>0</v>
      </c>
      <c r="V129" s="27">
        <f t="shared" si="70"/>
        <v>0</v>
      </c>
      <c r="W129" s="27">
        <f t="shared" si="71"/>
        <v>0</v>
      </c>
    </row>
    <row r="130" spans="1:23">
      <c r="A130" s="131"/>
      <c r="B130" s="141"/>
      <c r="C130" s="6" t="s">
        <v>39</v>
      </c>
      <c r="D130" s="24">
        <v>19</v>
      </c>
      <c r="E130" s="24">
        <v>2</v>
      </c>
      <c r="F130" s="24">
        <v>1</v>
      </c>
      <c r="G130" s="24"/>
      <c r="H130" s="24"/>
      <c r="I130" s="24"/>
      <c r="J130" s="24"/>
      <c r="K130" s="24"/>
      <c r="L130" s="24"/>
      <c r="M130" s="7">
        <v>22</v>
      </c>
      <c r="O130" s="27">
        <f t="shared" si="72"/>
        <v>0.86363636363636365</v>
      </c>
      <c r="P130" s="27">
        <f t="shared" si="64"/>
        <v>9.0909090909090912E-2</v>
      </c>
      <c r="Q130" s="27">
        <f t="shared" si="65"/>
        <v>4.5454545454545456E-2</v>
      </c>
      <c r="R130" s="27">
        <f t="shared" si="66"/>
        <v>0</v>
      </c>
      <c r="S130" s="27">
        <f t="shared" si="67"/>
        <v>0</v>
      </c>
      <c r="T130" s="27">
        <f t="shared" si="68"/>
        <v>0</v>
      </c>
      <c r="U130" s="27">
        <f t="shared" si="69"/>
        <v>0</v>
      </c>
      <c r="V130" s="27">
        <f t="shared" si="70"/>
        <v>0</v>
      </c>
      <c r="W130" s="27">
        <f t="shared" si="71"/>
        <v>0</v>
      </c>
    </row>
    <row r="131" spans="1:23">
      <c r="A131" s="131"/>
      <c r="B131" s="141" t="s">
        <v>41</v>
      </c>
      <c r="C131" s="6" t="s">
        <v>42</v>
      </c>
      <c r="D131" s="24"/>
      <c r="E131" s="24"/>
      <c r="F131" s="24"/>
      <c r="G131" s="24"/>
      <c r="H131" s="24"/>
      <c r="I131" s="24">
        <v>6</v>
      </c>
      <c r="J131" s="24">
        <v>7</v>
      </c>
      <c r="K131" s="24"/>
      <c r="L131" s="24"/>
      <c r="M131" s="7">
        <v>13</v>
      </c>
      <c r="O131" s="27">
        <f t="shared" si="72"/>
        <v>0</v>
      </c>
      <c r="P131" s="27">
        <f t="shared" si="64"/>
        <v>0</v>
      </c>
      <c r="Q131" s="27">
        <f t="shared" si="65"/>
        <v>0</v>
      </c>
      <c r="R131" s="27">
        <f t="shared" si="66"/>
        <v>0</v>
      </c>
      <c r="S131" s="27">
        <f t="shared" si="67"/>
        <v>0</v>
      </c>
      <c r="T131" s="27">
        <f t="shared" si="68"/>
        <v>0.46153846153846156</v>
      </c>
      <c r="U131" s="27">
        <f t="shared" si="69"/>
        <v>0.53846153846153844</v>
      </c>
      <c r="V131" s="27">
        <f t="shared" si="70"/>
        <v>0</v>
      </c>
      <c r="W131" s="27">
        <f t="shared" si="71"/>
        <v>0</v>
      </c>
    </row>
    <row r="132" spans="1:23">
      <c r="A132" s="131"/>
      <c r="B132" s="141"/>
      <c r="C132" s="6" t="s">
        <v>43</v>
      </c>
      <c r="D132" s="24"/>
      <c r="E132" s="24">
        <v>1</v>
      </c>
      <c r="F132" s="24">
        <v>1</v>
      </c>
      <c r="G132" s="24"/>
      <c r="H132" s="24">
        <v>3</v>
      </c>
      <c r="I132" s="24">
        <v>6</v>
      </c>
      <c r="J132" s="24">
        <v>13</v>
      </c>
      <c r="K132" s="24">
        <v>1</v>
      </c>
      <c r="L132" s="24"/>
      <c r="M132" s="7">
        <v>25</v>
      </c>
      <c r="O132" s="27">
        <f t="shared" si="72"/>
        <v>0</v>
      </c>
      <c r="P132" s="27">
        <f t="shared" si="64"/>
        <v>0.04</v>
      </c>
      <c r="Q132" s="27">
        <f t="shared" si="65"/>
        <v>0.04</v>
      </c>
      <c r="R132" s="27">
        <f t="shared" si="66"/>
        <v>0</v>
      </c>
      <c r="S132" s="27">
        <f t="shared" si="67"/>
        <v>0.12</v>
      </c>
      <c r="T132" s="27">
        <f t="shared" si="68"/>
        <v>0.24</v>
      </c>
      <c r="U132" s="27">
        <f t="shared" si="69"/>
        <v>0.52</v>
      </c>
      <c r="V132" s="27">
        <f t="shared" si="70"/>
        <v>0.04</v>
      </c>
      <c r="W132" s="27">
        <f t="shared" si="71"/>
        <v>0</v>
      </c>
    </row>
    <row r="133" spans="1:23">
      <c r="A133" s="131"/>
      <c r="B133" s="14" t="s">
        <v>61</v>
      </c>
      <c r="C133" s="14"/>
      <c r="D133" s="15">
        <v>46</v>
      </c>
      <c r="E133" s="15">
        <v>116</v>
      </c>
      <c r="F133" s="15">
        <v>136</v>
      </c>
      <c r="G133" s="15">
        <v>63</v>
      </c>
      <c r="H133" s="15">
        <v>80</v>
      </c>
      <c r="I133" s="15">
        <v>194</v>
      </c>
      <c r="J133" s="15">
        <v>138</v>
      </c>
      <c r="K133" s="15">
        <v>4</v>
      </c>
      <c r="L133" s="15"/>
      <c r="M133" s="15">
        <v>777</v>
      </c>
      <c r="O133" s="27">
        <f t="shared" si="72"/>
        <v>5.9202059202059204E-2</v>
      </c>
      <c r="P133" s="27">
        <f t="shared" si="64"/>
        <v>0.14929214929214929</v>
      </c>
      <c r="Q133" s="27">
        <f t="shared" si="65"/>
        <v>0.17503217503217502</v>
      </c>
      <c r="R133" s="27">
        <f t="shared" si="66"/>
        <v>8.1081081081081086E-2</v>
      </c>
      <c r="S133" s="27">
        <f t="shared" si="67"/>
        <v>0.10296010296010295</v>
      </c>
      <c r="T133" s="27">
        <f t="shared" si="68"/>
        <v>0.24967824967824967</v>
      </c>
      <c r="U133" s="27">
        <f t="shared" si="69"/>
        <v>0.17760617760617761</v>
      </c>
      <c r="V133" s="27">
        <f t="shared" si="70"/>
        <v>5.1480051480051478E-3</v>
      </c>
      <c r="W133" s="27">
        <f t="shared" si="71"/>
        <v>0</v>
      </c>
    </row>
    <row r="134" spans="1:23">
      <c r="A134" s="131" t="s">
        <v>62</v>
      </c>
      <c r="B134" s="141" t="s">
        <v>4</v>
      </c>
      <c r="C134" s="6" t="s">
        <v>7</v>
      </c>
      <c r="D134" s="24"/>
      <c r="E134" s="24"/>
      <c r="F134" s="24">
        <v>4</v>
      </c>
      <c r="G134" s="24">
        <v>3</v>
      </c>
      <c r="H134" s="24">
        <v>2</v>
      </c>
      <c r="I134" s="24">
        <v>10</v>
      </c>
      <c r="J134" s="24">
        <v>13</v>
      </c>
      <c r="K134" s="24">
        <v>3</v>
      </c>
      <c r="L134" s="24"/>
      <c r="M134" s="7">
        <v>35</v>
      </c>
      <c r="O134" s="27">
        <f t="shared" si="72"/>
        <v>0</v>
      </c>
      <c r="P134" s="27">
        <f t="shared" si="64"/>
        <v>0</v>
      </c>
      <c r="Q134" s="27">
        <f t="shared" si="65"/>
        <v>0.11428571428571428</v>
      </c>
      <c r="R134" s="27">
        <f t="shared" si="66"/>
        <v>8.5714285714285715E-2</v>
      </c>
      <c r="S134" s="27">
        <f t="shared" si="67"/>
        <v>5.7142857142857141E-2</v>
      </c>
      <c r="T134" s="27">
        <f t="shared" si="68"/>
        <v>0.2857142857142857</v>
      </c>
      <c r="U134" s="27">
        <f t="shared" si="69"/>
        <v>0.37142857142857144</v>
      </c>
      <c r="V134" s="27">
        <f t="shared" si="70"/>
        <v>8.5714285714285715E-2</v>
      </c>
      <c r="W134" s="27">
        <f t="shared" si="71"/>
        <v>0</v>
      </c>
    </row>
    <row r="135" spans="1:23">
      <c r="A135" s="131"/>
      <c r="B135" s="141"/>
      <c r="C135" s="6" t="s">
        <v>12</v>
      </c>
      <c r="D135" s="24"/>
      <c r="E135" s="24"/>
      <c r="F135" s="24">
        <v>3</v>
      </c>
      <c r="G135" s="24">
        <v>2</v>
      </c>
      <c r="H135" s="24">
        <v>9</v>
      </c>
      <c r="I135" s="24">
        <v>20</v>
      </c>
      <c r="J135" s="24">
        <v>2</v>
      </c>
      <c r="K135" s="24">
        <v>2</v>
      </c>
      <c r="L135" s="24"/>
      <c r="M135" s="7">
        <v>38</v>
      </c>
      <c r="O135" s="27">
        <f t="shared" si="72"/>
        <v>0</v>
      </c>
      <c r="P135" s="27">
        <f t="shared" si="64"/>
        <v>0</v>
      </c>
      <c r="Q135" s="27">
        <f t="shared" si="65"/>
        <v>7.8947368421052627E-2</v>
      </c>
      <c r="R135" s="27">
        <f t="shared" si="66"/>
        <v>5.2631578947368418E-2</v>
      </c>
      <c r="S135" s="27">
        <f t="shared" si="67"/>
        <v>0.23684210526315788</v>
      </c>
      <c r="T135" s="27">
        <f t="shared" si="68"/>
        <v>0.52631578947368418</v>
      </c>
      <c r="U135" s="27">
        <f t="shared" si="69"/>
        <v>5.2631578947368418E-2</v>
      </c>
      <c r="V135" s="27">
        <f t="shared" si="70"/>
        <v>5.2631578947368418E-2</v>
      </c>
      <c r="W135" s="27">
        <f t="shared" si="71"/>
        <v>0</v>
      </c>
    </row>
    <row r="136" spans="1:23">
      <c r="A136" s="131"/>
      <c r="B136" s="141"/>
      <c r="C136" s="6" t="s">
        <v>14</v>
      </c>
      <c r="D136" s="24">
        <v>6</v>
      </c>
      <c r="E136" s="24">
        <v>9</v>
      </c>
      <c r="F136" s="24">
        <v>3</v>
      </c>
      <c r="G136" s="24"/>
      <c r="H136" s="24"/>
      <c r="I136" s="24"/>
      <c r="J136" s="24"/>
      <c r="K136" s="24"/>
      <c r="L136" s="24"/>
      <c r="M136" s="7">
        <v>18</v>
      </c>
      <c r="O136" s="27">
        <f t="shared" si="72"/>
        <v>0.33333333333333331</v>
      </c>
      <c r="P136" s="27">
        <f t="shared" si="64"/>
        <v>0.5</v>
      </c>
      <c r="Q136" s="27">
        <f t="shared" si="65"/>
        <v>0.16666666666666666</v>
      </c>
      <c r="R136" s="27">
        <f t="shared" si="66"/>
        <v>0</v>
      </c>
      <c r="S136" s="27">
        <f t="shared" si="67"/>
        <v>0</v>
      </c>
      <c r="T136" s="27">
        <f t="shared" si="68"/>
        <v>0</v>
      </c>
      <c r="U136" s="27">
        <f t="shared" si="69"/>
        <v>0</v>
      </c>
      <c r="V136" s="27">
        <f t="shared" si="70"/>
        <v>0</v>
      </c>
      <c r="W136" s="27">
        <f t="shared" si="71"/>
        <v>0</v>
      </c>
    </row>
    <row r="137" spans="1:23">
      <c r="A137" s="131"/>
      <c r="B137" s="141"/>
      <c r="C137" s="6" t="s">
        <v>15</v>
      </c>
      <c r="D137" s="24">
        <v>19</v>
      </c>
      <c r="E137" s="24">
        <v>45</v>
      </c>
      <c r="F137" s="24">
        <v>65</v>
      </c>
      <c r="G137" s="24">
        <v>50</v>
      </c>
      <c r="H137" s="24">
        <v>88</v>
      </c>
      <c r="I137" s="24">
        <v>175</v>
      </c>
      <c r="J137" s="24">
        <v>83</v>
      </c>
      <c r="K137" s="24">
        <v>4</v>
      </c>
      <c r="L137" s="24"/>
      <c r="M137" s="7">
        <v>529</v>
      </c>
      <c r="O137" s="27">
        <f t="shared" si="72"/>
        <v>3.5916824196597356E-2</v>
      </c>
      <c r="P137" s="27">
        <f t="shared" si="64"/>
        <v>8.5066162570888462E-2</v>
      </c>
      <c r="Q137" s="27">
        <f t="shared" si="65"/>
        <v>0.12287334593572778</v>
      </c>
      <c r="R137" s="27">
        <f t="shared" si="66"/>
        <v>9.4517958412098299E-2</v>
      </c>
      <c r="S137" s="27">
        <f t="shared" si="67"/>
        <v>0.16635160680529301</v>
      </c>
      <c r="T137" s="27">
        <f t="shared" si="68"/>
        <v>0.33081285444234404</v>
      </c>
      <c r="U137" s="27">
        <f t="shared" si="69"/>
        <v>0.15689981096408318</v>
      </c>
      <c r="V137" s="27">
        <f t="shared" si="70"/>
        <v>7.5614366729678641E-3</v>
      </c>
      <c r="W137" s="27">
        <f t="shared" si="71"/>
        <v>0</v>
      </c>
    </row>
    <row r="138" spans="1:23">
      <c r="A138" s="131"/>
      <c r="B138" s="141"/>
      <c r="C138" s="6" t="s">
        <v>16</v>
      </c>
      <c r="D138" s="24">
        <v>7</v>
      </c>
      <c r="E138" s="24">
        <v>17</v>
      </c>
      <c r="F138" s="24">
        <v>19</v>
      </c>
      <c r="G138" s="24">
        <v>10</v>
      </c>
      <c r="H138" s="24">
        <v>21</v>
      </c>
      <c r="I138" s="24">
        <v>39</v>
      </c>
      <c r="J138" s="24">
        <v>33</v>
      </c>
      <c r="K138" s="24">
        <v>2</v>
      </c>
      <c r="L138" s="24"/>
      <c r="M138" s="7">
        <v>148</v>
      </c>
      <c r="O138" s="27">
        <f t="shared" si="72"/>
        <v>4.72972972972973E-2</v>
      </c>
      <c r="P138" s="27">
        <f t="shared" si="64"/>
        <v>0.11486486486486487</v>
      </c>
      <c r="Q138" s="27">
        <f t="shared" si="65"/>
        <v>0.12837837837837837</v>
      </c>
      <c r="R138" s="27">
        <f t="shared" si="66"/>
        <v>6.7567567567567571E-2</v>
      </c>
      <c r="S138" s="27">
        <f t="shared" si="67"/>
        <v>0.14189189189189189</v>
      </c>
      <c r="T138" s="27">
        <f t="shared" si="68"/>
        <v>0.26351351351351349</v>
      </c>
      <c r="U138" s="27">
        <f t="shared" si="69"/>
        <v>0.22297297297297297</v>
      </c>
      <c r="V138" s="27">
        <f t="shared" si="70"/>
        <v>1.3513513513513514E-2</v>
      </c>
      <c r="W138" s="27">
        <f t="shared" si="71"/>
        <v>0</v>
      </c>
    </row>
    <row r="139" spans="1:23">
      <c r="A139" s="131"/>
      <c r="B139" s="141"/>
      <c r="C139" s="6" t="s">
        <v>18</v>
      </c>
      <c r="D139" s="24"/>
      <c r="E139" s="24">
        <v>1</v>
      </c>
      <c r="F139" s="24">
        <v>4</v>
      </c>
      <c r="G139" s="24"/>
      <c r="H139" s="24"/>
      <c r="I139" s="24">
        <v>10</v>
      </c>
      <c r="J139" s="24">
        <v>8</v>
      </c>
      <c r="K139" s="24"/>
      <c r="L139" s="24"/>
      <c r="M139" s="7">
        <v>23</v>
      </c>
      <c r="O139" s="27">
        <f t="shared" si="72"/>
        <v>0</v>
      </c>
      <c r="P139" s="27">
        <f t="shared" si="64"/>
        <v>4.3478260869565216E-2</v>
      </c>
      <c r="Q139" s="27">
        <f t="shared" si="65"/>
        <v>0.17391304347826086</v>
      </c>
      <c r="R139" s="27">
        <f t="shared" si="66"/>
        <v>0</v>
      </c>
      <c r="S139" s="27">
        <f t="shared" si="67"/>
        <v>0</v>
      </c>
      <c r="T139" s="27">
        <f t="shared" si="68"/>
        <v>0.43478260869565216</v>
      </c>
      <c r="U139" s="27">
        <f t="shared" si="69"/>
        <v>0.34782608695652173</v>
      </c>
      <c r="V139" s="27">
        <f t="shared" si="70"/>
        <v>0</v>
      </c>
      <c r="W139" s="27">
        <f t="shared" si="71"/>
        <v>0</v>
      </c>
    </row>
    <row r="140" spans="1:23">
      <c r="A140" s="131"/>
      <c r="B140" s="141"/>
      <c r="C140" s="6" t="s">
        <v>19</v>
      </c>
      <c r="D140" s="24">
        <v>1</v>
      </c>
      <c r="E140" s="24">
        <v>4</v>
      </c>
      <c r="F140" s="24">
        <v>2</v>
      </c>
      <c r="G140" s="24">
        <v>3</v>
      </c>
      <c r="H140" s="24">
        <v>8</v>
      </c>
      <c r="I140" s="24">
        <v>7</v>
      </c>
      <c r="J140" s="24">
        <v>4</v>
      </c>
      <c r="K140" s="24">
        <v>1</v>
      </c>
      <c r="L140" s="24"/>
      <c r="M140" s="7">
        <v>30</v>
      </c>
      <c r="O140" s="27">
        <f t="shared" si="72"/>
        <v>3.3333333333333333E-2</v>
      </c>
      <c r="P140" s="27">
        <f t="shared" si="64"/>
        <v>0.13333333333333333</v>
      </c>
      <c r="Q140" s="27">
        <f t="shared" si="65"/>
        <v>6.6666666666666666E-2</v>
      </c>
      <c r="R140" s="27">
        <f t="shared" si="66"/>
        <v>0.1</v>
      </c>
      <c r="S140" s="27">
        <f t="shared" si="67"/>
        <v>0.26666666666666666</v>
      </c>
      <c r="T140" s="27">
        <f t="shared" si="68"/>
        <v>0.23333333333333334</v>
      </c>
      <c r="U140" s="27">
        <f t="shared" si="69"/>
        <v>0.13333333333333333</v>
      </c>
      <c r="V140" s="27">
        <f t="shared" si="70"/>
        <v>3.3333333333333333E-2</v>
      </c>
      <c r="W140" s="27">
        <f t="shared" si="71"/>
        <v>0</v>
      </c>
    </row>
    <row r="141" spans="1:23">
      <c r="A141" s="131"/>
      <c r="B141" s="141"/>
      <c r="C141" s="6" t="s">
        <v>22</v>
      </c>
      <c r="D141" s="24"/>
      <c r="E141" s="24">
        <v>3</v>
      </c>
      <c r="F141" s="24">
        <v>4</v>
      </c>
      <c r="G141" s="24">
        <v>1</v>
      </c>
      <c r="H141" s="24">
        <v>2</v>
      </c>
      <c r="I141" s="24">
        <v>3</v>
      </c>
      <c r="J141" s="24">
        <v>2</v>
      </c>
      <c r="K141" s="24"/>
      <c r="L141" s="24"/>
      <c r="M141" s="7">
        <v>15</v>
      </c>
      <c r="O141" s="27">
        <f t="shared" si="72"/>
        <v>0</v>
      </c>
      <c r="P141" s="27">
        <f t="shared" si="64"/>
        <v>0.2</v>
      </c>
      <c r="Q141" s="27">
        <f t="shared" si="65"/>
        <v>0.26666666666666666</v>
      </c>
      <c r="R141" s="27">
        <f t="shared" si="66"/>
        <v>6.6666666666666666E-2</v>
      </c>
      <c r="S141" s="27">
        <f t="shared" si="67"/>
        <v>0.13333333333333333</v>
      </c>
      <c r="T141" s="27">
        <f t="shared" si="68"/>
        <v>0.2</v>
      </c>
      <c r="U141" s="27">
        <f t="shared" si="69"/>
        <v>0.13333333333333333</v>
      </c>
      <c r="V141" s="27">
        <f t="shared" si="70"/>
        <v>0</v>
      </c>
      <c r="W141" s="27">
        <f t="shared" si="71"/>
        <v>0</v>
      </c>
    </row>
    <row r="142" spans="1:23">
      <c r="A142" s="131"/>
      <c r="B142" s="141"/>
      <c r="C142" s="6" t="s">
        <v>23</v>
      </c>
      <c r="D142" s="24">
        <v>1</v>
      </c>
      <c r="E142" s="24"/>
      <c r="F142" s="24">
        <v>3</v>
      </c>
      <c r="G142" s="24"/>
      <c r="H142" s="24">
        <v>3</v>
      </c>
      <c r="I142" s="24">
        <v>5</v>
      </c>
      <c r="J142" s="24">
        <v>2</v>
      </c>
      <c r="K142" s="24">
        <v>1</v>
      </c>
      <c r="L142" s="24"/>
      <c r="M142" s="7">
        <v>15</v>
      </c>
      <c r="O142" s="27">
        <f t="shared" si="72"/>
        <v>6.6666666666666666E-2</v>
      </c>
      <c r="P142" s="27">
        <f t="shared" si="64"/>
        <v>0</v>
      </c>
      <c r="Q142" s="27">
        <f t="shared" si="65"/>
        <v>0.2</v>
      </c>
      <c r="R142" s="27">
        <f t="shared" si="66"/>
        <v>0</v>
      </c>
      <c r="S142" s="27">
        <f t="shared" si="67"/>
        <v>0.2</v>
      </c>
      <c r="T142" s="27">
        <f t="shared" si="68"/>
        <v>0.33333333333333331</v>
      </c>
      <c r="U142" s="27">
        <f t="shared" si="69"/>
        <v>0.13333333333333333</v>
      </c>
      <c r="V142" s="27">
        <f t="shared" si="70"/>
        <v>6.6666666666666666E-2</v>
      </c>
      <c r="W142" s="27">
        <f t="shared" si="71"/>
        <v>0</v>
      </c>
    </row>
    <row r="143" spans="1:23">
      <c r="A143" s="131"/>
      <c r="B143" s="18" t="s">
        <v>24</v>
      </c>
      <c r="C143" s="6" t="s">
        <v>26</v>
      </c>
      <c r="D143" s="24"/>
      <c r="E143" s="24"/>
      <c r="F143" s="24"/>
      <c r="G143" s="24"/>
      <c r="H143" s="24"/>
      <c r="I143" s="24"/>
      <c r="J143" s="24">
        <v>2</v>
      </c>
      <c r="K143" s="24"/>
      <c r="L143" s="24"/>
      <c r="M143" s="7">
        <v>2</v>
      </c>
      <c r="O143" s="27">
        <f t="shared" si="72"/>
        <v>0</v>
      </c>
      <c r="P143" s="27">
        <f t="shared" si="64"/>
        <v>0</v>
      </c>
      <c r="Q143" s="27">
        <f t="shared" si="65"/>
        <v>0</v>
      </c>
      <c r="R143" s="27">
        <f t="shared" si="66"/>
        <v>0</v>
      </c>
      <c r="S143" s="27">
        <f t="shared" si="67"/>
        <v>0</v>
      </c>
      <c r="T143" s="27">
        <f t="shared" si="68"/>
        <v>0</v>
      </c>
      <c r="U143" s="27">
        <f t="shared" si="69"/>
        <v>1</v>
      </c>
      <c r="V143" s="27">
        <f t="shared" si="70"/>
        <v>0</v>
      </c>
      <c r="W143" s="27">
        <f t="shared" si="71"/>
        <v>0</v>
      </c>
    </row>
    <row r="144" spans="1:23">
      <c r="A144" s="131"/>
      <c r="B144" s="141" t="s">
        <v>31</v>
      </c>
      <c r="C144" s="6" t="s">
        <v>33</v>
      </c>
      <c r="D144" s="24">
        <v>53</v>
      </c>
      <c r="E144" s="24">
        <v>3</v>
      </c>
      <c r="F144" s="24"/>
      <c r="G144" s="24"/>
      <c r="H144" s="24"/>
      <c r="I144" s="24"/>
      <c r="J144" s="24"/>
      <c r="K144" s="24"/>
      <c r="L144" s="24"/>
      <c r="M144" s="7">
        <v>56</v>
      </c>
      <c r="O144" s="27">
        <f t="shared" si="72"/>
        <v>0.9464285714285714</v>
      </c>
      <c r="P144" s="27">
        <f t="shared" si="64"/>
        <v>5.3571428571428568E-2</v>
      </c>
      <c r="Q144" s="27">
        <f t="shared" si="65"/>
        <v>0</v>
      </c>
      <c r="R144" s="27">
        <f t="shared" si="66"/>
        <v>0</v>
      </c>
      <c r="S144" s="27">
        <f t="shared" si="67"/>
        <v>0</v>
      </c>
      <c r="T144" s="27">
        <f t="shared" si="68"/>
        <v>0</v>
      </c>
      <c r="U144" s="27">
        <f t="shared" si="69"/>
        <v>0</v>
      </c>
      <c r="V144" s="27">
        <f t="shared" si="70"/>
        <v>0</v>
      </c>
      <c r="W144" s="27">
        <f t="shared" si="71"/>
        <v>0</v>
      </c>
    </row>
    <row r="145" spans="1:23">
      <c r="A145" s="131"/>
      <c r="B145" s="141"/>
      <c r="C145" s="6" t="s">
        <v>34</v>
      </c>
      <c r="D145" s="24">
        <v>5</v>
      </c>
      <c r="E145" s="24">
        <v>3</v>
      </c>
      <c r="F145" s="24"/>
      <c r="G145" s="24"/>
      <c r="H145" s="24"/>
      <c r="I145" s="24"/>
      <c r="J145" s="24"/>
      <c r="K145" s="24"/>
      <c r="L145" s="24"/>
      <c r="M145" s="7">
        <v>8</v>
      </c>
      <c r="O145" s="27">
        <f t="shared" si="72"/>
        <v>0.625</v>
      </c>
      <c r="P145" s="27">
        <f t="shared" si="64"/>
        <v>0.375</v>
      </c>
      <c r="Q145" s="27">
        <f t="shared" si="65"/>
        <v>0</v>
      </c>
      <c r="R145" s="27">
        <f t="shared" si="66"/>
        <v>0</v>
      </c>
      <c r="S145" s="27">
        <f t="shared" si="67"/>
        <v>0</v>
      </c>
      <c r="T145" s="27">
        <f t="shared" si="68"/>
        <v>0</v>
      </c>
      <c r="U145" s="27">
        <f t="shared" si="69"/>
        <v>0</v>
      </c>
      <c r="V145" s="27">
        <f t="shared" si="70"/>
        <v>0</v>
      </c>
      <c r="W145" s="27">
        <f t="shared" si="71"/>
        <v>0</v>
      </c>
    </row>
    <row r="146" spans="1:23">
      <c r="A146" s="131"/>
      <c r="B146" s="141"/>
      <c r="C146" s="6" t="s">
        <v>38</v>
      </c>
      <c r="D146" s="24">
        <v>20</v>
      </c>
      <c r="E146" s="24">
        <v>21</v>
      </c>
      <c r="F146" s="24">
        <v>19</v>
      </c>
      <c r="G146" s="24">
        <v>2</v>
      </c>
      <c r="H146" s="24"/>
      <c r="I146" s="24"/>
      <c r="J146" s="24"/>
      <c r="K146" s="24"/>
      <c r="L146" s="24"/>
      <c r="M146" s="7">
        <v>62</v>
      </c>
      <c r="O146" s="27">
        <f t="shared" si="72"/>
        <v>0.32258064516129031</v>
      </c>
      <c r="P146" s="27">
        <f t="shared" si="64"/>
        <v>0.33870967741935482</v>
      </c>
      <c r="Q146" s="27">
        <f t="shared" si="65"/>
        <v>0.30645161290322581</v>
      </c>
      <c r="R146" s="27">
        <f t="shared" si="66"/>
        <v>3.2258064516129031E-2</v>
      </c>
      <c r="S146" s="27">
        <f t="shared" si="67"/>
        <v>0</v>
      </c>
      <c r="T146" s="27">
        <f t="shared" si="68"/>
        <v>0</v>
      </c>
      <c r="U146" s="27">
        <f t="shared" si="69"/>
        <v>0</v>
      </c>
      <c r="V146" s="27">
        <f t="shared" si="70"/>
        <v>0</v>
      </c>
      <c r="W146" s="27">
        <f t="shared" si="71"/>
        <v>0</v>
      </c>
    </row>
    <row r="147" spans="1:23">
      <c r="A147" s="131"/>
      <c r="B147" s="141"/>
      <c r="C147" s="6" t="s">
        <v>39</v>
      </c>
      <c r="D147" s="24">
        <v>52</v>
      </c>
      <c r="E147" s="24">
        <v>30</v>
      </c>
      <c r="F147" s="24"/>
      <c r="G147" s="24"/>
      <c r="H147" s="24"/>
      <c r="I147" s="24"/>
      <c r="J147" s="24"/>
      <c r="K147" s="24"/>
      <c r="L147" s="24"/>
      <c r="M147" s="7">
        <v>82</v>
      </c>
      <c r="O147" s="27">
        <f t="shared" si="72"/>
        <v>0.63414634146341464</v>
      </c>
      <c r="P147" s="27">
        <f t="shared" si="64"/>
        <v>0.36585365853658536</v>
      </c>
      <c r="Q147" s="27">
        <f t="shared" si="65"/>
        <v>0</v>
      </c>
      <c r="R147" s="27">
        <f t="shared" si="66"/>
        <v>0</v>
      </c>
      <c r="S147" s="27">
        <f t="shared" si="67"/>
        <v>0</v>
      </c>
      <c r="T147" s="27">
        <f t="shared" si="68"/>
        <v>0</v>
      </c>
      <c r="U147" s="27">
        <f t="shared" si="69"/>
        <v>0</v>
      </c>
      <c r="V147" s="27">
        <f t="shared" si="70"/>
        <v>0</v>
      </c>
      <c r="W147" s="27">
        <f t="shared" si="71"/>
        <v>0</v>
      </c>
    </row>
    <row r="148" spans="1:23">
      <c r="A148" s="131"/>
      <c r="B148" s="141" t="s">
        <v>41</v>
      </c>
      <c r="C148" s="6" t="s">
        <v>42</v>
      </c>
      <c r="D148" s="24"/>
      <c r="E148" s="24"/>
      <c r="F148" s="24">
        <v>2</v>
      </c>
      <c r="G148" s="24"/>
      <c r="H148" s="24"/>
      <c r="I148" s="24">
        <v>8</v>
      </c>
      <c r="J148" s="24">
        <v>10</v>
      </c>
      <c r="K148" s="24">
        <v>2</v>
      </c>
      <c r="L148" s="24"/>
      <c r="M148" s="7">
        <v>22</v>
      </c>
      <c r="O148" s="27">
        <f t="shared" si="72"/>
        <v>0</v>
      </c>
      <c r="P148" s="27">
        <f t="shared" si="64"/>
        <v>0</v>
      </c>
      <c r="Q148" s="27">
        <f t="shared" si="65"/>
        <v>9.0909090909090912E-2</v>
      </c>
      <c r="R148" s="27">
        <f t="shared" si="66"/>
        <v>0</v>
      </c>
      <c r="S148" s="27">
        <f t="shared" si="67"/>
        <v>0</v>
      </c>
      <c r="T148" s="27">
        <f t="shared" si="68"/>
        <v>0.36363636363636365</v>
      </c>
      <c r="U148" s="27">
        <f t="shared" si="69"/>
        <v>0.45454545454545453</v>
      </c>
      <c r="V148" s="27">
        <f t="shared" si="70"/>
        <v>9.0909090909090912E-2</v>
      </c>
      <c r="W148" s="27">
        <f t="shared" si="71"/>
        <v>0</v>
      </c>
    </row>
    <row r="149" spans="1:23">
      <c r="A149" s="131"/>
      <c r="B149" s="141"/>
      <c r="C149" s="6" t="s">
        <v>43</v>
      </c>
      <c r="D149" s="24"/>
      <c r="E149" s="24"/>
      <c r="F149" s="24">
        <v>1</v>
      </c>
      <c r="G149" s="24">
        <v>1</v>
      </c>
      <c r="H149" s="24">
        <v>3</v>
      </c>
      <c r="I149" s="24">
        <v>28</v>
      </c>
      <c r="J149" s="24">
        <v>34</v>
      </c>
      <c r="K149" s="24">
        <v>6</v>
      </c>
      <c r="L149" s="24"/>
      <c r="M149" s="7">
        <v>73</v>
      </c>
      <c r="O149" s="27">
        <f t="shared" si="72"/>
        <v>0</v>
      </c>
      <c r="P149" s="27">
        <f t="shared" si="64"/>
        <v>0</v>
      </c>
      <c r="Q149" s="27">
        <f t="shared" si="65"/>
        <v>1.3698630136986301E-2</v>
      </c>
      <c r="R149" s="27">
        <f t="shared" si="66"/>
        <v>1.3698630136986301E-2</v>
      </c>
      <c r="S149" s="27">
        <f t="shared" si="67"/>
        <v>4.1095890410958902E-2</v>
      </c>
      <c r="T149" s="27">
        <f t="shared" si="68"/>
        <v>0.38356164383561642</v>
      </c>
      <c r="U149" s="27">
        <f t="shared" si="69"/>
        <v>0.46575342465753422</v>
      </c>
      <c r="V149" s="27">
        <f t="shared" si="70"/>
        <v>8.2191780821917804E-2</v>
      </c>
      <c r="W149" s="27">
        <f t="shared" si="71"/>
        <v>0</v>
      </c>
    </row>
    <row r="150" spans="1:23">
      <c r="A150" s="131"/>
      <c r="B150" s="14" t="s">
        <v>63</v>
      </c>
      <c r="C150" s="14"/>
      <c r="D150" s="15">
        <v>164</v>
      </c>
      <c r="E150" s="15">
        <v>136</v>
      </c>
      <c r="F150" s="15">
        <v>129</v>
      </c>
      <c r="G150" s="15">
        <v>72</v>
      </c>
      <c r="H150" s="15">
        <v>136</v>
      </c>
      <c r="I150" s="15">
        <v>305</v>
      </c>
      <c r="J150" s="15">
        <v>193</v>
      </c>
      <c r="K150" s="15">
        <v>21</v>
      </c>
      <c r="L150" s="15"/>
      <c r="M150" s="15">
        <v>1156</v>
      </c>
      <c r="O150" s="27">
        <f t="shared" si="72"/>
        <v>0.14186851211072665</v>
      </c>
      <c r="P150" s="27">
        <f t="shared" si="64"/>
        <v>0.11764705882352941</v>
      </c>
      <c r="Q150" s="27">
        <f t="shared" si="65"/>
        <v>0.11159169550173011</v>
      </c>
      <c r="R150" s="27">
        <f t="shared" si="66"/>
        <v>6.228373702422145E-2</v>
      </c>
      <c r="S150" s="27">
        <f t="shared" si="67"/>
        <v>0.11764705882352941</v>
      </c>
      <c r="T150" s="27">
        <f t="shared" si="68"/>
        <v>0.26384083044982698</v>
      </c>
      <c r="U150" s="27">
        <f t="shared" si="69"/>
        <v>0.16695501730103807</v>
      </c>
      <c r="V150" s="27">
        <f t="shared" si="70"/>
        <v>1.8166089965397925E-2</v>
      </c>
      <c r="W150" s="27">
        <f t="shared" si="71"/>
        <v>0</v>
      </c>
    </row>
    <row r="151" spans="1:23">
      <c r="A151" s="131" t="s">
        <v>64</v>
      </c>
      <c r="B151" s="141" t="s">
        <v>4</v>
      </c>
      <c r="C151" s="6" t="s">
        <v>15</v>
      </c>
      <c r="D151" s="24">
        <v>8</v>
      </c>
      <c r="E151" s="24">
        <v>10</v>
      </c>
      <c r="F151" s="24">
        <v>3</v>
      </c>
      <c r="G151" s="24">
        <v>13</v>
      </c>
      <c r="H151" s="24">
        <v>16</v>
      </c>
      <c r="I151" s="24">
        <v>41</v>
      </c>
      <c r="J151" s="24">
        <v>25</v>
      </c>
      <c r="K151" s="24">
        <v>4</v>
      </c>
      <c r="L151" s="24"/>
      <c r="M151" s="7">
        <v>120</v>
      </c>
      <c r="O151" s="27">
        <f t="shared" si="72"/>
        <v>6.6666666666666666E-2</v>
      </c>
      <c r="P151" s="27">
        <f t="shared" si="64"/>
        <v>8.3333333333333329E-2</v>
      </c>
      <c r="Q151" s="27">
        <f t="shared" si="65"/>
        <v>2.5000000000000001E-2</v>
      </c>
      <c r="R151" s="27">
        <f t="shared" si="66"/>
        <v>0.10833333333333334</v>
      </c>
      <c r="S151" s="27">
        <f t="shared" si="67"/>
        <v>0.13333333333333333</v>
      </c>
      <c r="T151" s="27">
        <f t="shared" si="68"/>
        <v>0.34166666666666667</v>
      </c>
      <c r="U151" s="27">
        <f t="shared" si="69"/>
        <v>0.20833333333333334</v>
      </c>
      <c r="V151" s="27">
        <f t="shared" si="70"/>
        <v>3.3333333333333333E-2</v>
      </c>
      <c r="W151" s="27">
        <f t="shared" si="71"/>
        <v>0</v>
      </c>
    </row>
    <row r="152" spans="1:23">
      <c r="A152" s="131"/>
      <c r="B152" s="141"/>
      <c r="C152" s="6" t="s">
        <v>16</v>
      </c>
      <c r="D152" s="24"/>
      <c r="E152" s="24"/>
      <c r="F152" s="24">
        <v>1</v>
      </c>
      <c r="G152" s="24">
        <v>2</v>
      </c>
      <c r="H152" s="24">
        <v>1</v>
      </c>
      <c r="I152" s="24">
        <v>7</v>
      </c>
      <c r="J152" s="24">
        <v>5</v>
      </c>
      <c r="K152" s="24">
        <v>1</v>
      </c>
      <c r="L152" s="24"/>
      <c r="M152" s="7">
        <v>17</v>
      </c>
      <c r="O152" s="27">
        <f t="shared" si="72"/>
        <v>0</v>
      </c>
      <c r="P152" s="27">
        <f t="shared" si="64"/>
        <v>0</v>
      </c>
      <c r="Q152" s="27">
        <f t="shared" si="65"/>
        <v>5.8823529411764705E-2</v>
      </c>
      <c r="R152" s="27">
        <f t="shared" si="66"/>
        <v>0.11764705882352941</v>
      </c>
      <c r="S152" s="27">
        <f t="shared" si="67"/>
        <v>5.8823529411764705E-2</v>
      </c>
      <c r="T152" s="27">
        <f t="shared" si="68"/>
        <v>0.41176470588235292</v>
      </c>
      <c r="U152" s="27">
        <f t="shared" si="69"/>
        <v>0.29411764705882354</v>
      </c>
      <c r="V152" s="27">
        <f t="shared" si="70"/>
        <v>5.8823529411764705E-2</v>
      </c>
      <c r="W152" s="27">
        <f t="shared" si="71"/>
        <v>0</v>
      </c>
    </row>
    <row r="153" spans="1:23">
      <c r="A153" s="131"/>
      <c r="B153" s="141"/>
      <c r="C153" s="6" t="s">
        <v>23</v>
      </c>
      <c r="D153" s="24"/>
      <c r="E153" s="24">
        <v>4</v>
      </c>
      <c r="F153" s="24">
        <v>2</v>
      </c>
      <c r="G153" s="24">
        <v>5</v>
      </c>
      <c r="H153" s="24">
        <v>5</v>
      </c>
      <c r="I153" s="24">
        <v>7</v>
      </c>
      <c r="J153" s="24">
        <v>3</v>
      </c>
      <c r="K153" s="24">
        <v>1</v>
      </c>
      <c r="L153" s="24"/>
      <c r="M153" s="7">
        <v>27</v>
      </c>
      <c r="O153" s="27">
        <f t="shared" si="72"/>
        <v>0</v>
      </c>
      <c r="P153" s="27">
        <f t="shared" si="64"/>
        <v>0.14814814814814814</v>
      </c>
      <c r="Q153" s="27">
        <f t="shared" si="65"/>
        <v>7.407407407407407E-2</v>
      </c>
      <c r="R153" s="27">
        <f t="shared" si="66"/>
        <v>0.18518518518518517</v>
      </c>
      <c r="S153" s="27">
        <f t="shared" si="67"/>
        <v>0.18518518518518517</v>
      </c>
      <c r="T153" s="27">
        <f t="shared" si="68"/>
        <v>0.25925925925925924</v>
      </c>
      <c r="U153" s="27">
        <f t="shared" si="69"/>
        <v>0.1111111111111111</v>
      </c>
      <c r="V153" s="27">
        <f t="shared" si="70"/>
        <v>3.7037037037037035E-2</v>
      </c>
      <c r="W153" s="27">
        <f t="shared" si="71"/>
        <v>0</v>
      </c>
    </row>
    <row r="154" spans="1:23">
      <c r="A154" s="131"/>
      <c r="B154" s="141" t="s">
        <v>41</v>
      </c>
      <c r="C154" s="6" t="s">
        <v>42</v>
      </c>
      <c r="D154" s="24"/>
      <c r="E154" s="24"/>
      <c r="F154" s="24"/>
      <c r="G154" s="24">
        <v>4</v>
      </c>
      <c r="H154" s="24"/>
      <c r="I154" s="24">
        <v>4</v>
      </c>
      <c r="J154" s="24">
        <v>4</v>
      </c>
      <c r="K154" s="24"/>
      <c r="L154" s="24"/>
      <c r="M154" s="7">
        <v>12</v>
      </c>
      <c r="O154" s="27">
        <f t="shared" si="72"/>
        <v>0</v>
      </c>
      <c r="P154" s="27">
        <f t="shared" si="64"/>
        <v>0</v>
      </c>
      <c r="Q154" s="27">
        <f t="shared" si="65"/>
        <v>0</v>
      </c>
      <c r="R154" s="27">
        <f t="shared" si="66"/>
        <v>0.33333333333333331</v>
      </c>
      <c r="S154" s="27">
        <f t="shared" si="67"/>
        <v>0</v>
      </c>
      <c r="T154" s="27">
        <f t="shared" si="68"/>
        <v>0.33333333333333331</v>
      </c>
      <c r="U154" s="27">
        <f t="shared" si="69"/>
        <v>0.33333333333333331</v>
      </c>
      <c r="V154" s="27">
        <f t="shared" si="70"/>
        <v>0</v>
      </c>
      <c r="W154" s="27">
        <f t="shared" si="71"/>
        <v>0</v>
      </c>
    </row>
    <row r="155" spans="1:23">
      <c r="A155" s="131"/>
      <c r="B155" s="141"/>
      <c r="C155" s="6" t="s">
        <v>43</v>
      </c>
      <c r="D155" s="24"/>
      <c r="E155" s="24"/>
      <c r="F155" s="24"/>
      <c r="G155" s="24"/>
      <c r="H155" s="24"/>
      <c r="I155" s="24">
        <v>2</v>
      </c>
      <c r="J155" s="24">
        <v>10</v>
      </c>
      <c r="K155" s="24"/>
      <c r="L155" s="24"/>
      <c r="M155" s="7">
        <v>12</v>
      </c>
      <c r="O155" s="27">
        <f t="shared" si="72"/>
        <v>0</v>
      </c>
      <c r="P155" s="27">
        <f t="shared" si="64"/>
        <v>0</v>
      </c>
      <c r="Q155" s="27">
        <f t="shared" si="65"/>
        <v>0</v>
      </c>
      <c r="R155" s="27">
        <f t="shared" si="66"/>
        <v>0</v>
      </c>
      <c r="S155" s="27">
        <f t="shared" si="67"/>
        <v>0</v>
      </c>
      <c r="T155" s="27">
        <f t="shared" si="68"/>
        <v>0.16666666666666666</v>
      </c>
      <c r="U155" s="27">
        <f t="shared" si="69"/>
        <v>0.83333333333333337</v>
      </c>
      <c r="V155" s="27">
        <f t="shared" si="70"/>
        <v>0</v>
      </c>
      <c r="W155" s="27">
        <f t="shared" si="71"/>
        <v>0</v>
      </c>
    </row>
    <row r="156" spans="1:23">
      <c r="A156" s="131"/>
      <c r="B156" s="14" t="s">
        <v>65</v>
      </c>
      <c r="C156" s="14"/>
      <c r="D156" s="15">
        <v>8</v>
      </c>
      <c r="E156" s="15">
        <v>14</v>
      </c>
      <c r="F156" s="15">
        <v>6</v>
      </c>
      <c r="G156" s="15">
        <v>24</v>
      </c>
      <c r="H156" s="15">
        <v>22</v>
      </c>
      <c r="I156" s="15">
        <v>61</v>
      </c>
      <c r="J156" s="15">
        <v>47</v>
      </c>
      <c r="K156" s="15">
        <v>6</v>
      </c>
      <c r="L156" s="15"/>
      <c r="M156" s="15">
        <v>188</v>
      </c>
      <c r="O156" s="27">
        <f t="shared" si="72"/>
        <v>4.2553191489361701E-2</v>
      </c>
      <c r="P156" s="27">
        <f t="shared" si="64"/>
        <v>7.4468085106382975E-2</v>
      </c>
      <c r="Q156" s="27">
        <f t="shared" si="65"/>
        <v>3.1914893617021274E-2</v>
      </c>
      <c r="R156" s="27">
        <f t="shared" si="66"/>
        <v>0.1276595744680851</v>
      </c>
      <c r="S156" s="27">
        <f t="shared" si="67"/>
        <v>0.11702127659574468</v>
      </c>
      <c r="T156" s="27">
        <f t="shared" si="68"/>
        <v>0.32446808510638298</v>
      </c>
      <c r="U156" s="27">
        <f t="shared" si="69"/>
        <v>0.25</v>
      </c>
      <c r="V156" s="27">
        <f t="shared" si="70"/>
        <v>3.1914893617021274E-2</v>
      </c>
      <c r="W156" s="27">
        <f t="shared" si="71"/>
        <v>0</v>
      </c>
    </row>
    <row r="157" spans="1:23">
      <c r="A157" s="131" t="s">
        <v>66</v>
      </c>
      <c r="B157" s="141" t="s">
        <v>4</v>
      </c>
      <c r="C157" s="6" t="s">
        <v>13</v>
      </c>
      <c r="D157" s="24">
        <v>19</v>
      </c>
      <c r="E157" s="24">
        <v>20</v>
      </c>
      <c r="F157" s="24">
        <v>11</v>
      </c>
      <c r="G157" s="24"/>
      <c r="H157" s="24"/>
      <c r="I157" s="24"/>
      <c r="J157" s="24"/>
      <c r="K157" s="24"/>
      <c r="L157" s="24"/>
      <c r="M157" s="7">
        <v>50</v>
      </c>
      <c r="O157" s="27">
        <f t="shared" si="72"/>
        <v>0.38</v>
      </c>
      <c r="P157" s="27">
        <f t="shared" si="64"/>
        <v>0.4</v>
      </c>
      <c r="Q157" s="27">
        <f t="shared" si="65"/>
        <v>0.22</v>
      </c>
      <c r="R157" s="27">
        <f t="shared" si="66"/>
        <v>0</v>
      </c>
      <c r="S157" s="27">
        <f t="shared" si="67"/>
        <v>0</v>
      </c>
      <c r="T157" s="27">
        <f t="shared" si="68"/>
        <v>0</v>
      </c>
      <c r="U157" s="27">
        <f t="shared" si="69"/>
        <v>0</v>
      </c>
      <c r="V157" s="27">
        <f t="shared" si="70"/>
        <v>0</v>
      </c>
      <c r="W157" s="27">
        <f t="shared" si="71"/>
        <v>0</v>
      </c>
    </row>
    <row r="158" spans="1:23">
      <c r="A158" s="131"/>
      <c r="B158" s="141"/>
      <c r="C158" s="6" t="s">
        <v>15</v>
      </c>
      <c r="D158" s="24">
        <v>18</v>
      </c>
      <c r="E158" s="24">
        <v>46</v>
      </c>
      <c r="F158" s="24">
        <v>45</v>
      </c>
      <c r="G158" s="24">
        <v>38</v>
      </c>
      <c r="H158" s="24">
        <v>37</v>
      </c>
      <c r="I158" s="24">
        <v>112</v>
      </c>
      <c r="J158" s="24">
        <v>61</v>
      </c>
      <c r="K158" s="24">
        <v>4</v>
      </c>
      <c r="L158" s="24"/>
      <c r="M158" s="7">
        <v>361</v>
      </c>
      <c r="O158" s="27">
        <f t="shared" si="72"/>
        <v>4.9861495844875349E-2</v>
      </c>
      <c r="P158" s="27">
        <f t="shared" si="64"/>
        <v>0.12742382271468145</v>
      </c>
      <c r="Q158" s="27">
        <f t="shared" si="65"/>
        <v>0.12465373961218837</v>
      </c>
      <c r="R158" s="27">
        <f t="shared" si="66"/>
        <v>0.10526315789473684</v>
      </c>
      <c r="S158" s="27">
        <f t="shared" si="67"/>
        <v>0.10249307479224377</v>
      </c>
      <c r="T158" s="27">
        <f t="shared" si="68"/>
        <v>0.31024930747922436</v>
      </c>
      <c r="U158" s="27">
        <f t="shared" si="69"/>
        <v>0.16897506925207756</v>
      </c>
      <c r="V158" s="27">
        <f t="shared" si="70"/>
        <v>1.1080332409972299E-2</v>
      </c>
      <c r="W158" s="27">
        <f t="shared" si="71"/>
        <v>0</v>
      </c>
    </row>
    <row r="159" spans="1:23">
      <c r="A159" s="131"/>
      <c r="B159" s="141"/>
      <c r="C159" s="6" t="s">
        <v>16</v>
      </c>
      <c r="D159" s="24">
        <v>1</v>
      </c>
      <c r="E159" s="24">
        <v>2</v>
      </c>
      <c r="F159" s="24">
        <v>3</v>
      </c>
      <c r="G159" s="24">
        <v>6</v>
      </c>
      <c r="H159" s="24">
        <v>12</v>
      </c>
      <c r="I159" s="24">
        <v>13</v>
      </c>
      <c r="J159" s="24">
        <v>9</v>
      </c>
      <c r="K159" s="24">
        <v>2</v>
      </c>
      <c r="L159" s="24"/>
      <c r="M159" s="7">
        <v>48</v>
      </c>
      <c r="O159" s="27">
        <f t="shared" si="72"/>
        <v>2.0833333333333332E-2</v>
      </c>
      <c r="P159" s="27">
        <f t="shared" si="64"/>
        <v>4.1666666666666664E-2</v>
      </c>
      <c r="Q159" s="27">
        <f t="shared" si="65"/>
        <v>6.25E-2</v>
      </c>
      <c r="R159" s="27">
        <f t="shared" si="66"/>
        <v>0.125</v>
      </c>
      <c r="S159" s="27">
        <f t="shared" si="67"/>
        <v>0.25</v>
      </c>
      <c r="T159" s="27">
        <f t="shared" si="68"/>
        <v>0.27083333333333331</v>
      </c>
      <c r="U159" s="27">
        <f t="shared" si="69"/>
        <v>0.1875</v>
      </c>
      <c r="V159" s="27">
        <f t="shared" si="70"/>
        <v>4.1666666666666664E-2</v>
      </c>
      <c r="W159" s="27">
        <f t="shared" si="71"/>
        <v>0</v>
      </c>
    </row>
    <row r="160" spans="1:23">
      <c r="A160" s="131"/>
      <c r="B160" s="18" t="s">
        <v>31</v>
      </c>
      <c r="C160" s="6" t="s">
        <v>39</v>
      </c>
      <c r="D160" s="24">
        <v>57</v>
      </c>
      <c r="E160" s="24">
        <v>35</v>
      </c>
      <c r="F160" s="24">
        <v>8</v>
      </c>
      <c r="G160" s="24"/>
      <c r="H160" s="24"/>
      <c r="I160" s="24"/>
      <c r="J160" s="24"/>
      <c r="K160" s="24"/>
      <c r="L160" s="24"/>
      <c r="M160" s="7">
        <v>100</v>
      </c>
      <c r="O160" s="27">
        <f t="shared" si="72"/>
        <v>0.56999999999999995</v>
      </c>
      <c r="P160" s="27">
        <f t="shared" si="64"/>
        <v>0.35</v>
      </c>
      <c r="Q160" s="27">
        <f t="shared" si="65"/>
        <v>0.08</v>
      </c>
      <c r="R160" s="27">
        <f t="shared" si="66"/>
        <v>0</v>
      </c>
      <c r="S160" s="27">
        <f t="shared" si="67"/>
        <v>0</v>
      </c>
      <c r="T160" s="27">
        <f t="shared" si="68"/>
        <v>0</v>
      </c>
      <c r="U160" s="27">
        <f t="shared" si="69"/>
        <v>0</v>
      </c>
      <c r="V160" s="27">
        <f t="shared" si="70"/>
        <v>0</v>
      </c>
      <c r="W160" s="27">
        <f t="shared" si="71"/>
        <v>0</v>
      </c>
    </row>
    <row r="161" spans="1:23">
      <c r="A161" s="131"/>
      <c r="B161" s="18" t="s">
        <v>41</v>
      </c>
      <c r="C161" s="6" t="s">
        <v>42</v>
      </c>
      <c r="D161" s="24"/>
      <c r="E161" s="24"/>
      <c r="F161" s="24"/>
      <c r="G161" s="24">
        <v>2</v>
      </c>
      <c r="H161" s="24">
        <v>1</v>
      </c>
      <c r="I161" s="24">
        <v>4</v>
      </c>
      <c r="J161" s="24"/>
      <c r="K161" s="24">
        <v>1</v>
      </c>
      <c r="L161" s="24"/>
      <c r="M161" s="7">
        <v>8</v>
      </c>
      <c r="O161" s="27">
        <f t="shared" si="72"/>
        <v>0</v>
      </c>
      <c r="P161" s="27">
        <f t="shared" si="64"/>
        <v>0</v>
      </c>
      <c r="Q161" s="27">
        <f t="shared" si="65"/>
        <v>0</v>
      </c>
      <c r="R161" s="27">
        <f t="shared" si="66"/>
        <v>0.25</v>
      </c>
      <c r="S161" s="27">
        <f t="shared" si="67"/>
        <v>0.125</v>
      </c>
      <c r="T161" s="27">
        <f t="shared" si="68"/>
        <v>0.5</v>
      </c>
      <c r="U161" s="27">
        <f t="shared" si="69"/>
        <v>0</v>
      </c>
      <c r="V161" s="27">
        <f t="shared" si="70"/>
        <v>0.125</v>
      </c>
      <c r="W161" s="27">
        <f t="shared" si="71"/>
        <v>0</v>
      </c>
    </row>
    <row r="162" spans="1:23">
      <c r="A162" s="131"/>
      <c r="B162" s="14" t="s">
        <v>67</v>
      </c>
      <c r="C162" s="14"/>
      <c r="D162" s="15">
        <v>95</v>
      </c>
      <c r="E162" s="15">
        <v>103</v>
      </c>
      <c r="F162" s="15">
        <v>67</v>
      </c>
      <c r="G162" s="15">
        <v>46</v>
      </c>
      <c r="H162" s="15">
        <v>50</v>
      </c>
      <c r="I162" s="15">
        <v>129</v>
      </c>
      <c r="J162" s="15">
        <v>70</v>
      </c>
      <c r="K162" s="15">
        <v>7</v>
      </c>
      <c r="L162" s="15"/>
      <c r="M162" s="15">
        <v>567</v>
      </c>
      <c r="O162" s="27">
        <f t="shared" si="72"/>
        <v>0.16754850088183421</v>
      </c>
      <c r="P162" s="27">
        <f t="shared" si="64"/>
        <v>0.18165784832451498</v>
      </c>
      <c r="Q162" s="27">
        <f t="shared" si="65"/>
        <v>0.11816578483245149</v>
      </c>
      <c r="R162" s="27">
        <f t="shared" si="66"/>
        <v>8.1128747795414458E-2</v>
      </c>
      <c r="S162" s="27">
        <f t="shared" si="67"/>
        <v>8.8183421516754845E-2</v>
      </c>
      <c r="T162" s="27">
        <f t="shared" si="68"/>
        <v>0.2275132275132275</v>
      </c>
      <c r="U162" s="27">
        <f t="shared" si="69"/>
        <v>0.12345679012345678</v>
      </c>
      <c r="V162" s="27">
        <f t="shared" si="70"/>
        <v>1.2345679012345678E-2</v>
      </c>
      <c r="W162" s="27">
        <f t="shared" si="71"/>
        <v>0</v>
      </c>
    </row>
    <row r="163" spans="1:23">
      <c r="A163" s="131" t="s">
        <v>68</v>
      </c>
      <c r="B163" s="131" t="s">
        <v>4</v>
      </c>
      <c r="C163" s="6" t="s">
        <v>5</v>
      </c>
      <c r="D163" s="24"/>
      <c r="E163" s="24"/>
      <c r="F163" s="24">
        <v>1</v>
      </c>
      <c r="G163" s="24"/>
      <c r="H163" s="24">
        <v>1</v>
      </c>
      <c r="I163" s="24">
        <v>1</v>
      </c>
      <c r="J163" s="24">
        <v>1</v>
      </c>
      <c r="K163" s="24"/>
      <c r="L163" s="24"/>
      <c r="M163" s="7">
        <v>4</v>
      </c>
      <c r="O163" s="27">
        <f t="shared" si="72"/>
        <v>0</v>
      </c>
      <c r="P163" s="27">
        <f t="shared" si="64"/>
        <v>0</v>
      </c>
      <c r="Q163" s="27">
        <f t="shared" si="65"/>
        <v>0.25</v>
      </c>
      <c r="R163" s="27">
        <f t="shared" si="66"/>
        <v>0</v>
      </c>
      <c r="S163" s="27">
        <f t="shared" si="67"/>
        <v>0.25</v>
      </c>
      <c r="T163" s="27">
        <f t="shared" si="68"/>
        <v>0.25</v>
      </c>
      <c r="U163" s="27">
        <f t="shared" si="69"/>
        <v>0.25</v>
      </c>
      <c r="V163" s="27">
        <f t="shared" si="70"/>
        <v>0</v>
      </c>
      <c r="W163" s="27">
        <f t="shared" si="71"/>
        <v>0</v>
      </c>
    </row>
    <row r="164" spans="1:23">
      <c r="A164" s="131"/>
      <c r="B164" s="131"/>
      <c r="C164" s="6" t="s">
        <v>6</v>
      </c>
      <c r="D164" s="24">
        <v>40</v>
      </c>
      <c r="E164" s="24">
        <v>39</v>
      </c>
      <c r="F164" s="24">
        <v>24</v>
      </c>
      <c r="G164" s="24">
        <v>38</v>
      </c>
      <c r="H164" s="24">
        <v>41</v>
      </c>
      <c r="I164" s="24">
        <v>49</v>
      </c>
      <c r="J164" s="24">
        <v>22</v>
      </c>
      <c r="K164" s="24"/>
      <c r="L164" s="24"/>
      <c r="M164" s="7">
        <v>253</v>
      </c>
      <c r="O164" s="27">
        <f t="shared" si="72"/>
        <v>0.15810276679841898</v>
      </c>
      <c r="P164" s="27">
        <f t="shared" si="64"/>
        <v>0.1541501976284585</v>
      </c>
      <c r="Q164" s="27">
        <f t="shared" si="65"/>
        <v>9.4861660079051377E-2</v>
      </c>
      <c r="R164" s="27">
        <f t="shared" si="66"/>
        <v>0.15019762845849802</v>
      </c>
      <c r="S164" s="27">
        <f t="shared" si="67"/>
        <v>0.16205533596837945</v>
      </c>
      <c r="T164" s="27">
        <f t="shared" si="68"/>
        <v>0.19367588932806323</v>
      </c>
      <c r="U164" s="27">
        <f t="shared" si="69"/>
        <v>8.6956521739130432E-2</v>
      </c>
      <c r="V164" s="27">
        <f t="shared" si="70"/>
        <v>0</v>
      </c>
      <c r="W164" s="27">
        <f t="shared" si="71"/>
        <v>0</v>
      </c>
    </row>
    <row r="165" spans="1:23">
      <c r="A165" s="131"/>
      <c r="B165" s="131"/>
      <c r="C165" s="6" t="s">
        <v>7</v>
      </c>
      <c r="D165" s="24">
        <v>21</v>
      </c>
      <c r="E165" s="24">
        <v>11</v>
      </c>
      <c r="F165" s="24">
        <v>7</v>
      </c>
      <c r="G165" s="24">
        <v>11</v>
      </c>
      <c r="H165" s="24">
        <v>11</v>
      </c>
      <c r="I165" s="24">
        <v>19</v>
      </c>
      <c r="J165" s="24">
        <v>6</v>
      </c>
      <c r="K165" s="24">
        <v>3</v>
      </c>
      <c r="L165" s="24"/>
      <c r="M165" s="7">
        <v>89</v>
      </c>
      <c r="O165" s="27">
        <f t="shared" si="72"/>
        <v>0.23595505617977527</v>
      </c>
      <c r="P165" s="27">
        <f t="shared" si="64"/>
        <v>0.12359550561797752</v>
      </c>
      <c r="Q165" s="27">
        <f t="shared" si="65"/>
        <v>7.8651685393258425E-2</v>
      </c>
      <c r="R165" s="27">
        <f t="shared" si="66"/>
        <v>0.12359550561797752</v>
      </c>
      <c r="S165" s="27">
        <f t="shared" si="67"/>
        <v>0.12359550561797752</v>
      </c>
      <c r="T165" s="27">
        <f t="shared" si="68"/>
        <v>0.21348314606741572</v>
      </c>
      <c r="U165" s="27">
        <f t="shared" si="69"/>
        <v>6.741573033707865E-2</v>
      </c>
      <c r="V165" s="27">
        <f t="shared" si="70"/>
        <v>3.3707865168539325E-2</v>
      </c>
      <c r="W165" s="27">
        <f t="shared" si="71"/>
        <v>0</v>
      </c>
    </row>
    <row r="166" spans="1:23">
      <c r="A166" s="131"/>
      <c r="B166" s="131"/>
      <c r="C166" s="6" t="s">
        <v>8</v>
      </c>
      <c r="D166" s="24">
        <v>1</v>
      </c>
      <c r="E166" s="24">
        <v>42</v>
      </c>
      <c r="F166" s="24">
        <v>102</v>
      </c>
      <c r="G166" s="24">
        <v>126</v>
      </c>
      <c r="H166" s="24">
        <v>148</v>
      </c>
      <c r="I166" s="24">
        <v>191</v>
      </c>
      <c r="J166" s="24">
        <v>87</v>
      </c>
      <c r="K166" s="24">
        <v>4</v>
      </c>
      <c r="L166" s="24"/>
      <c r="M166" s="7">
        <v>701</v>
      </c>
      <c r="O166" s="27">
        <f t="shared" si="72"/>
        <v>1.4265335235378032E-3</v>
      </c>
      <c r="P166" s="27">
        <f t="shared" si="64"/>
        <v>5.9914407988587728E-2</v>
      </c>
      <c r="Q166" s="27">
        <f t="shared" si="65"/>
        <v>0.14550641940085593</v>
      </c>
      <c r="R166" s="27">
        <f t="shared" si="66"/>
        <v>0.1797432239657632</v>
      </c>
      <c r="S166" s="27">
        <f t="shared" si="67"/>
        <v>0.21112696148359486</v>
      </c>
      <c r="T166" s="27">
        <f t="shared" si="68"/>
        <v>0.27246790299572038</v>
      </c>
      <c r="U166" s="27">
        <f t="shared" si="69"/>
        <v>0.12410841654778887</v>
      </c>
      <c r="V166" s="27">
        <f t="shared" si="70"/>
        <v>5.7061340941512127E-3</v>
      </c>
      <c r="W166" s="27">
        <f t="shared" si="71"/>
        <v>0</v>
      </c>
    </row>
    <row r="167" spans="1:23">
      <c r="A167" s="131"/>
      <c r="B167" s="131"/>
      <c r="C167" s="6" t="s">
        <v>9</v>
      </c>
      <c r="D167" s="24"/>
      <c r="E167" s="24">
        <v>4</v>
      </c>
      <c r="F167" s="24">
        <v>9</v>
      </c>
      <c r="G167" s="24">
        <v>14</v>
      </c>
      <c r="H167" s="24">
        <v>12</v>
      </c>
      <c r="I167" s="24">
        <v>29</v>
      </c>
      <c r="J167" s="24">
        <v>11</v>
      </c>
      <c r="K167" s="24"/>
      <c r="L167" s="24"/>
      <c r="M167" s="7">
        <v>79</v>
      </c>
      <c r="O167" s="27">
        <f t="shared" si="72"/>
        <v>0</v>
      </c>
      <c r="P167" s="27">
        <f t="shared" si="64"/>
        <v>5.0632911392405063E-2</v>
      </c>
      <c r="Q167" s="27">
        <f t="shared" si="65"/>
        <v>0.11392405063291139</v>
      </c>
      <c r="R167" s="27">
        <f t="shared" si="66"/>
        <v>0.17721518987341772</v>
      </c>
      <c r="S167" s="27">
        <f t="shared" si="67"/>
        <v>0.15189873417721519</v>
      </c>
      <c r="T167" s="27">
        <f t="shared" si="68"/>
        <v>0.36708860759493672</v>
      </c>
      <c r="U167" s="27">
        <f t="shared" si="69"/>
        <v>0.13924050632911392</v>
      </c>
      <c r="V167" s="27">
        <f t="shared" si="70"/>
        <v>0</v>
      </c>
      <c r="W167" s="27">
        <f t="shared" si="71"/>
        <v>0</v>
      </c>
    </row>
    <row r="168" spans="1:23">
      <c r="A168" s="131"/>
      <c r="B168" s="131"/>
      <c r="C168" s="6" t="s">
        <v>10</v>
      </c>
      <c r="D168" s="24"/>
      <c r="E168" s="24"/>
      <c r="F168" s="24"/>
      <c r="G168" s="24">
        <v>2</v>
      </c>
      <c r="H168" s="24">
        <v>2</v>
      </c>
      <c r="I168" s="24">
        <v>8</v>
      </c>
      <c r="J168" s="24">
        <v>6</v>
      </c>
      <c r="K168" s="24"/>
      <c r="L168" s="24"/>
      <c r="M168" s="7">
        <v>18</v>
      </c>
      <c r="O168" s="27">
        <f t="shared" si="72"/>
        <v>0</v>
      </c>
      <c r="P168" s="27">
        <f t="shared" si="64"/>
        <v>0</v>
      </c>
      <c r="Q168" s="27">
        <f t="shared" si="65"/>
        <v>0</v>
      </c>
      <c r="R168" s="27">
        <f t="shared" si="66"/>
        <v>0.1111111111111111</v>
      </c>
      <c r="S168" s="27">
        <f t="shared" si="67"/>
        <v>0.1111111111111111</v>
      </c>
      <c r="T168" s="27">
        <f t="shared" si="68"/>
        <v>0.44444444444444442</v>
      </c>
      <c r="U168" s="27">
        <f t="shared" si="69"/>
        <v>0.33333333333333331</v>
      </c>
      <c r="V168" s="27">
        <f t="shared" si="70"/>
        <v>0</v>
      </c>
      <c r="W168" s="27">
        <f t="shared" si="71"/>
        <v>0</v>
      </c>
    </row>
    <row r="169" spans="1:23">
      <c r="A169" s="131"/>
      <c r="B169" s="131"/>
      <c r="C169" s="6" t="s">
        <v>11</v>
      </c>
      <c r="D169" s="24">
        <v>2</v>
      </c>
      <c r="E169" s="24">
        <v>6</v>
      </c>
      <c r="F169" s="24">
        <v>35</v>
      </c>
      <c r="G169" s="24">
        <v>31</v>
      </c>
      <c r="H169" s="24">
        <v>33</v>
      </c>
      <c r="I169" s="24">
        <v>66</v>
      </c>
      <c r="J169" s="24">
        <v>11</v>
      </c>
      <c r="K169" s="24"/>
      <c r="L169" s="24"/>
      <c r="M169" s="7">
        <v>184</v>
      </c>
      <c r="O169" s="27">
        <f t="shared" si="72"/>
        <v>1.0869565217391304E-2</v>
      </c>
      <c r="P169" s="27">
        <f t="shared" si="64"/>
        <v>3.2608695652173912E-2</v>
      </c>
      <c r="Q169" s="27">
        <f t="shared" si="65"/>
        <v>0.19021739130434784</v>
      </c>
      <c r="R169" s="27">
        <f t="shared" si="66"/>
        <v>0.16847826086956522</v>
      </c>
      <c r="S169" s="27">
        <f t="shared" si="67"/>
        <v>0.17934782608695651</v>
      </c>
      <c r="T169" s="27">
        <f t="shared" si="68"/>
        <v>0.35869565217391303</v>
      </c>
      <c r="U169" s="27">
        <f t="shared" si="69"/>
        <v>5.9782608695652176E-2</v>
      </c>
      <c r="V169" s="27">
        <f t="shared" si="70"/>
        <v>0</v>
      </c>
      <c r="W169" s="27">
        <f t="shared" si="71"/>
        <v>0</v>
      </c>
    </row>
    <row r="170" spans="1:23">
      <c r="A170" s="131"/>
      <c r="B170" s="131"/>
      <c r="C170" s="6" t="s">
        <v>12</v>
      </c>
      <c r="D170" s="24">
        <v>6</v>
      </c>
      <c r="E170" s="24">
        <v>5</v>
      </c>
      <c r="F170" s="24">
        <v>10</v>
      </c>
      <c r="G170" s="24">
        <v>16</v>
      </c>
      <c r="H170" s="24">
        <v>26</v>
      </c>
      <c r="I170" s="24">
        <v>32</v>
      </c>
      <c r="J170" s="24">
        <v>15</v>
      </c>
      <c r="K170" s="24">
        <v>1</v>
      </c>
      <c r="L170" s="24"/>
      <c r="M170" s="7">
        <v>111</v>
      </c>
      <c r="O170" s="27">
        <f t="shared" si="72"/>
        <v>5.4054054054054057E-2</v>
      </c>
      <c r="P170" s="27">
        <f t="shared" si="64"/>
        <v>4.5045045045045043E-2</v>
      </c>
      <c r="Q170" s="27">
        <f t="shared" si="65"/>
        <v>9.0090090090090086E-2</v>
      </c>
      <c r="R170" s="27">
        <f t="shared" si="66"/>
        <v>0.14414414414414414</v>
      </c>
      <c r="S170" s="27">
        <f t="shared" si="67"/>
        <v>0.23423423423423423</v>
      </c>
      <c r="T170" s="27">
        <f t="shared" si="68"/>
        <v>0.28828828828828829</v>
      </c>
      <c r="U170" s="27">
        <f t="shared" si="69"/>
        <v>0.13513513513513514</v>
      </c>
      <c r="V170" s="27">
        <f t="shared" si="70"/>
        <v>9.0090090090090089E-3</v>
      </c>
      <c r="W170" s="27">
        <f t="shared" si="71"/>
        <v>0</v>
      </c>
    </row>
    <row r="171" spans="1:23">
      <c r="A171" s="131"/>
      <c r="B171" s="131"/>
      <c r="C171" s="6" t="s">
        <v>13</v>
      </c>
      <c r="D171" s="24">
        <v>24</v>
      </c>
      <c r="E171" s="24">
        <v>29</v>
      </c>
      <c r="F171" s="24">
        <v>24</v>
      </c>
      <c r="G171" s="24"/>
      <c r="H171" s="24"/>
      <c r="I171" s="24"/>
      <c r="J171" s="24"/>
      <c r="K171" s="24"/>
      <c r="L171" s="24"/>
      <c r="M171" s="7">
        <v>77</v>
      </c>
      <c r="O171" s="27">
        <f t="shared" si="72"/>
        <v>0.31168831168831168</v>
      </c>
      <c r="P171" s="27">
        <f t="shared" si="64"/>
        <v>0.37662337662337664</v>
      </c>
      <c r="Q171" s="27">
        <f t="shared" si="65"/>
        <v>0.31168831168831168</v>
      </c>
      <c r="R171" s="27">
        <f t="shared" si="66"/>
        <v>0</v>
      </c>
      <c r="S171" s="27">
        <f t="shared" si="67"/>
        <v>0</v>
      </c>
      <c r="T171" s="27">
        <f t="shared" si="68"/>
        <v>0</v>
      </c>
      <c r="U171" s="27">
        <f t="shared" si="69"/>
        <v>0</v>
      </c>
      <c r="V171" s="27">
        <f t="shared" si="70"/>
        <v>0</v>
      </c>
      <c r="W171" s="27">
        <f t="shared" si="71"/>
        <v>0</v>
      </c>
    </row>
    <row r="172" spans="1:23">
      <c r="A172" s="131"/>
      <c r="B172" s="131"/>
      <c r="C172" s="6" t="s">
        <v>15</v>
      </c>
      <c r="D172" s="24">
        <v>103</v>
      </c>
      <c r="E172" s="24">
        <v>229</v>
      </c>
      <c r="F172" s="24">
        <v>265</v>
      </c>
      <c r="G172" s="24">
        <v>293</v>
      </c>
      <c r="H172" s="24">
        <v>362</v>
      </c>
      <c r="I172" s="24">
        <v>788</v>
      </c>
      <c r="J172" s="24">
        <v>504</v>
      </c>
      <c r="K172" s="24">
        <v>25</v>
      </c>
      <c r="L172" s="24">
        <v>1</v>
      </c>
      <c r="M172" s="7">
        <v>2570</v>
      </c>
      <c r="O172" s="27">
        <f t="shared" si="72"/>
        <v>4.0077821011673155E-2</v>
      </c>
      <c r="P172" s="27">
        <f t="shared" si="64"/>
        <v>8.9105058365758757E-2</v>
      </c>
      <c r="Q172" s="27">
        <f t="shared" si="65"/>
        <v>0.10311284046692606</v>
      </c>
      <c r="R172" s="27">
        <f t="shared" si="66"/>
        <v>0.11400778210116731</v>
      </c>
      <c r="S172" s="27">
        <f t="shared" si="67"/>
        <v>0.14085603112840467</v>
      </c>
      <c r="T172" s="27">
        <f t="shared" si="68"/>
        <v>0.30661478599221792</v>
      </c>
      <c r="U172" s="27">
        <f t="shared" si="69"/>
        <v>0.19610894941634241</v>
      </c>
      <c r="V172" s="27">
        <f t="shared" si="70"/>
        <v>9.727626459143969E-3</v>
      </c>
      <c r="W172" s="27">
        <f t="shared" si="71"/>
        <v>3.8910505836575878E-4</v>
      </c>
    </row>
    <row r="173" spans="1:23">
      <c r="A173" s="131"/>
      <c r="B173" s="131"/>
      <c r="C173" s="6" t="s">
        <v>16</v>
      </c>
      <c r="D173" s="24">
        <v>15</v>
      </c>
      <c r="E173" s="24">
        <v>30</v>
      </c>
      <c r="F173" s="24">
        <v>24</v>
      </c>
      <c r="G173" s="24">
        <v>35</v>
      </c>
      <c r="H173" s="24">
        <v>34</v>
      </c>
      <c r="I173" s="24">
        <v>108</v>
      </c>
      <c r="J173" s="24">
        <v>49</v>
      </c>
      <c r="K173" s="24">
        <v>4</v>
      </c>
      <c r="L173" s="24"/>
      <c r="M173" s="7">
        <v>299</v>
      </c>
      <c r="O173" s="27">
        <f t="shared" si="72"/>
        <v>5.016722408026756E-2</v>
      </c>
      <c r="P173" s="27">
        <f t="shared" ref="P173:P236" si="73">E173/M173</f>
        <v>0.10033444816053512</v>
      </c>
      <c r="Q173" s="27">
        <f t="shared" ref="Q173:Q236" si="74">F173/M173</f>
        <v>8.0267558528428096E-2</v>
      </c>
      <c r="R173" s="27">
        <f t="shared" ref="R173:R236" si="75">G173/M173</f>
        <v>0.11705685618729098</v>
      </c>
      <c r="S173" s="27">
        <f t="shared" ref="S173:S236" si="76">H173/M173</f>
        <v>0.11371237458193979</v>
      </c>
      <c r="T173" s="27">
        <f t="shared" ref="T173:T236" si="77">I173/M173</f>
        <v>0.3612040133779264</v>
      </c>
      <c r="U173" s="27">
        <f t="shared" ref="U173:U236" si="78">J173/M173</f>
        <v>0.16387959866220736</v>
      </c>
      <c r="V173" s="27">
        <f t="shared" ref="V173:V236" si="79">K173/M173</f>
        <v>1.3377926421404682E-2</v>
      </c>
      <c r="W173" s="27">
        <f t="shared" ref="W173:W236" si="80">L173/M173</f>
        <v>0</v>
      </c>
    </row>
    <row r="174" spans="1:23">
      <c r="A174" s="131"/>
      <c r="B174" s="131"/>
      <c r="C174" s="6" t="s">
        <v>22</v>
      </c>
      <c r="D174" s="24">
        <v>3</v>
      </c>
      <c r="E174" s="24">
        <v>8</v>
      </c>
      <c r="F174" s="24">
        <v>9</v>
      </c>
      <c r="G174" s="24">
        <v>21</v>
      </c>
      <c r="H174" s="24">
        <v>17</v>
      </c>
      <c r="I174" s="24">
        <v>31</v>
      </c>
      <c r="J174" s="24">
        <v>10</v>
      </c>
      <c r="K174" s="24"/>
      <c r="L174" s="24"/>
      <c r="M174" s="7">
        <v>99</v>
      </c>
      <c r="O174" s="27">
        <f t="shared" si="72"/>
        <v>3.0303030303030304E-2</v>
      </c>
      <c r="P174" s="27">
        <f t="shared" si="73"/>
        <v>8.0808080808080815E-2</v>
      </c>
      <c r="Q174" s="27">
        <f t="shared" si="74"/>
        <v>9.0909090909090912E-2</v>
      </c>
      <c r="R174" s="27">
        <f t="shared" si="75"/>
        <v>0.21212121212121213</v>
      </c>
      <c r="S174" s="27">
        <f t="shared" si="76"/>
        <v>0.17171717171717171</v>
      </c>
      <c r="T174" s="27">
        <f t="shared" si="77"/>
        <v>0.31313131313131315</v>
      </c>
      <c r="U174" s="27">
        <f t="shared" si="78"/>
        <v>0.10101010101010101</v>
      </c>
      <c r="V174" s="27">
        <f t="shared" si="79"/>
        <v>0</v>
      </c>
      <c r="W174" s="27">
        <f t="shared" si="80"/>
        <v>0</v>
      </c>
    </row>
    <row r="175" spans="1:23">
      <c r="A175" s="131"/>
      <c r="B175" s="131"/>
      <c r="C175" s="6" t="s">
        <v>23</v>
      </c>
      <c r="D175" s="24">
        <v>1</v>
      </c>
      <c r="E175" s="24">
        <v>7</v>
      </c>
      <c r="F175" s="24">
        <v>9</v>
      </c>
      <c r="G175" s="24">
        <v>14</v>
      </c>
      <c r="H175" s="24">
        <v>16</v>
      </c>
      <c r="I175" s="24">
        <v>39</v>
      </c>
      <c r="J175" s="24">
        <v>15</v>
      </c>
      <c r="K175" s="24">
        <v>1</v>
      </c>
      <c r="L175" s="24"/>
      <c r="M175" s="7">
        <v>102</v>
      </c>
      <c r="O175" s="27">
        <f t="shared" si="72"/>
        <v>9.8039215686274508E-3</v>
      </c>
      <c r="P175" s="27">
        <f t="shared" si="73"/>
        <v>6.8627450980392163E-2</v>
      </c>
      <c r="Q175" s="27">
        <f t="shared" si="74"/>
        <v>8.8235294117647065E-2</v>
      </c>
      <c r="R175" s="27">
        <f t="shared" si="75"/>
        <v>0.13725490196078433</v>
      </c>
      <c r="S175" s="27">
        <f t="shared" si="76"/>
        <v>0.15686274509803921</v>
      </c>
      <c r="T175" s="27">
        <f t="shared" si="77"/>
        <v>0.38235294117647056</v>
      </c>
      <c r="U175" s="27">
        <f t="shared" si="78"/>
        <v>0.14705882352941177</v>
      </c>
      <c r="V175" s="27">
        <f t="shared" si="79"/>
        <v>9.8039215686274508E-3</v>
      </c>
      <c r="W175" s="27">
        <f t="shared" si="80"/>
        <v>0</v>
      </c>
    </row>
    <row r="176" spans="1:23">
      <c r="A176" s="131"/>
      <c r="B176" s="131"/>
      <c r="C176" s="6" t="s">
        <v>21</v>
      </c>
      <c r="D176" s="24">
        <v>1</v>
      </c>
      <c r="E176" s="24">
        <v>1</v>
      </c>
      <c r="F176" s="24">
        <v>3</v>
      </c>
      <c r="G176" s="24">
        <v>1</v>
      </c>
      <c r="H176" s="24">
        <v>3</v>
      </c>
      <c r="I176" s="24">
        <v>5</v>
      </c>
      <c r="J176" s="24">
        <v>1</v>
      </c>
      <c r="K176" s="24"/>
      <c r="L176" s="24"/>
      <c r="M176" s="7">
        <v>15</v>
      </c>
      <c r="O176" s="27">
        <f t="shared" si="72"/>
        <v>6.6666666666666666E-2</v>
      </c>
      <c r="P176" s="27">
        <f t="shared" si="73"/>
        <v>6.6666666666666666E-2</v>
      </c>
      <c r="Q176" s="27">
        <f t="shared" si="74"/>
        <v>0.2</v>
      </c>
      <c r="R176" s="27">
        <f t="shared" si="75"/>
        <v>6.6666666666666666E-2</v>
      </c>
      <c r="S176" s="27">
        <f t="shared" si="76"/>
        <v>0.2</v>
      </c>
      <c r="T176" s="27">
        <f t="shared" si="77"/>
        <v>0.33333333333333331</v>
      </c>
      <c r="U176" s="27">
        <f t="shared" si="78"/>
        <v>6.6666666666666666E-2</v>
      </c>
      <c r="V176" s="27">
        <f t="shared" si="79"/>
        <v>0</v>
      </c>
      <c r="W176" s="27">
        <f t="shared" si="80"/>
        <v>0</v>
      </c>
    </row>
    <row r="177" spans="1:23">
      <c r="A177" s="131"/>
      <c r="B177" s="18" t="s">
        <v>24</v>
      </c>
      <c r="C177" s="6" t="s">
        <v>25</v>
      </c>
      <c r="D177" s="24"/>
      <c r="E177" s="24"/>
      <c r="F177" s="24"/>
      <c r="G177" s="24">
        <v>15</v>
      </c>
      <c r="H177" s="24">
        <v>15</v>
      </c>
      <c r="I177" s="24">
        <v>28</v>
      </c>
      <c r="J177" s="24">
        <v>22</v>
      </c>
      <c r="K177" s="24"/>
      <c r="L177" s="24"/>
      <c r="M177" s="7">
        <v>80</v>
      </c>
      <c r="O177" s="27">
        <f t="shared" si="72"/>
        <v>0</v>
      </c>
      <c r="P177" s="27">
        <f t="shared" si="73"/>
        <v>0</v>
      </c>
      <c r="Q177" s="27">
        <f t="shared" si="74"/>
        <v>0</v>
      </c>
      <c r="R177" s="27">
        <f t="shared" si="75"/>
        <v>0.1875</v>
      </c>
      <c r="S177" s="27">
        <f t="shared" si="76"/>
        <v>0.1875</v>
      </c>
      <c r="T177" s="27">
        <f t="shared" si="77"/>
        <v>0.35</v>
      </c>
      <c r="U177" s="27">
        <f t="shared" si="78"/>
        <v>0.27500000000000002</v>
      </c>
      <c r="V177" s="27">
        <f t="shared" si="79"/>
        <v>0</v>
      </c>
      <c r="W177" s="27">
        <f t="shared" si="80"/>
        <v>0</v>
      </c>
    </row>
    <row r="178" spans="1:23">
      <c r="A178" s="131"/>
      <c r="B178" s="131" t="s">
        <v>31</v>
      </c>
      <c r="C178" s="6" t="s">
        <v>33</v>
      </c>
      <c r="D178" s="24">
        <v>19</v>
      </c>
      <c r="E178" s="24">
        <v>3</v>
      </c>
      <c r="F178" s="24"/>
      <c r="G178" s="24"/>
      <c r="H178" s="24">
        <v>1</v>
      </c>
      <c r="I178" s="24"/>
      <c r="J178" s="24"/>
      <c r="K178" s="24"/>
      <c r="L178" s="24"/>
      <c r="M178" s="7">
        <v>23</v>
      </c>
      <c r="O178" s="27">
        <f t="shared" ref="O178:O241" si="81">D178/M178</f>
        <v>0.82608695652173914</v>
      </c>
      <c r="P178" s="27">
        <f t="shared" si="73"/>
        <v>0.13043478260869565</v>
      </c>
      <c r="Q178" s="27">
        <f t="shared" si="74"/>
        <v>0</v>
      </c>
      <c r="R178" s="27">
        <f t="shared" si="75"/>
        <v>0</v>
      </c>
      <c r="S178" s="27">
        <f t="shared" si="76"/>
        <v>4.3478260869565216E-2</v>
      </c>
      <c r="T178" s="27">
        <f t="shared" si="77"/>
        <v>0</v>
      </c>
      <c r="U178" s="27">
        <f t="shared" si="78"/>
        <v>0</v>
      </c>
      <c r="V178" s="27">
        <f t="shared" si="79"/>
        <v>0</v>
      </c>
      <c r="W178" s="27">
        <f t="shared" si="80"/>
        <v>0</v>
      </c>
    </row>
    <row r="179" spans="1:23">
      <c r="A179" s="131"/>
      <c r="B179" s="131"/>
      <c r="C179" s="6" t="s">
        <v>35</v>
      </c>
      <c r="D179" s="24">
        <v>35</v>
      </c>
      <c r="E179" s="24">
        <v>58</v>
      </c>
      <c r="F179" s="24">
        <v>27</v>
      </c>
      <c r="G179" s="24">
        <v>2</v>
      </c>
      <c r="H179" s="24"/>
      <c r="I179" s="24"/>
      <c r="J179" s="24"/>
      <c r="K179" s="24"/>
      <c r="L179" s="24"/>
      <c r="M179" s="7">
        <v>122</v>
      </c>
      <c r="O179" s="27">
        <f t="shared" si="81"/>
        <v>0.28688524590163933</v>
      </c>
      <c r="P179" s="27">
        <f t="shared" si="73"/>
        <v>0.47540983606557374</v>
      </c>
      <c r="Q179" s="27">
        <f t="shared" si="74"/>
        <v>0.22131147540983606</v>
      </c>
      <c r="R179" s="27">
        <f t="shared" si="75"/>
        <v>1.6393442622950821E-2</v>
      </c>
      <c r="S179" s="27">
        <f t="shared" si="76"/>
        <v>0</v>
      </c>
      <c r="T179" s="27">
        <f t="shared" si="77"/>
        <v>0</v>
      </c>
      <c r="U179" s="27">
        <f t="shared" si="78"/>
        <v>0</v>
      </c>
      <c r="V179" s="27">
        <f t="shared" si="79"/>
        <v>0</v>
      </c>
      <c r="W179" s="27">
        <f t="shared" si="80"/>
        <v>0</v>
      </c>
    </row>
    <row r="180" spans="1:23">
      <c r="A180" s="131"/>
      <c r="B180" s="131"/>
      <c r="C180" s="6" t="s">
        <v>36</v>
      </c>
      <c r="D180" s="24">
        <v>26</v>
      </c>
      <c r="E180" s="24">
        <v>10</v>
      </c>
      <c r="F180" s="24">
        <v>12</v>
      </c>
      <c r="G180" s="24"/>
      <c r="H180" s="24"/>
      <c r="I180" s="24"/>
      <c r="J180" s="24"/>
      <c r="K180" s="24"/>
      <c r="L180" s="24"/>
      <c r="M180" s="7">
        <v>48</v>
      </c>
      <c r="O180" s="27">
        <f t="shared" si="81"/>
        <v>0.54166666666666663</v>
      </c>
      <c r="P180" s="27">
        <f t="shared" si="73"/>
        <v>0.20833333333333334</v>
      </c>
      <c r="Q180" s="27">
        <f t="shared" si="74"/>
        <v>0.25</v>
      </c>
      <c r="R180" s="27">
        <f t="shared" si="75"/>
        <v>0</v>
      </c>
      <c r="S180" s="27">
        <f t="shared" si="76"/>
        <v>0</v>
      </c>
      <c r="T180" s="27">
        <f t="shared" si="77"/>
        <v>0</v>
      </c>
      <c r="U180" s="27">
        <f t="shared" si="78"/>
        <v>0</v>
      </c>
      <c r="V180" s="27">
        <f t="shared" si="79"/>
        <v>0</v>
      </c>
      <c r="W180" s="27">
        <f t="shared" si="80"/>
        <v>0</v>
      </c>
    </row>
    <row r="181" spans="1:23">
      <c r="A181" s="131"/>
      <c r="B181" s="131"/>
      <c r="C181" s="6" t="s">
        <v>38</v>
      </c>
      <c r="D181" s="24">
        <v>32</v>
      </c>
      <c r="E181" s="24">
        <v>28</v>
      </c>
      <c r="F181" s="24">
        <v>11</v>
      </c>
      <c r="G181" s="24">
        <v>1</v>
      </c>
      <c r="H181" s="24"/>
      <c r="I181" s="24"/>
      <c r="J181" s="24"/>
      <c r="K181" s="24"/>
      <c r="L181" s="24"/>
      <c r="M181" s="7">
        <v>72</v>
      </c>
      <c r="O181" s="27">
        <f t="shared" si="81"/>
        <v>0.44444444444444442</v>
      </c>
      <c r="P181" s="27">
        <f t="shared" si="73"/>
        <v>0.3888888888888889</v>
      </c>
      <c r="Q181" s="27">
        <f t="shared" si="74"/>
        <v>0.15277777777777779</v>
      </c>
      <c r="R181" s="27">
        <f t="shared" si="75"/>
        <v>1.3888888888888888E-2</v>
      </c>
      <c r="S181" s="27">
        <f t="shared" si="76"/>
        <v>0</v>
      </c>
      <c r="T181" s="27">
        <f t="shared" si="77"/>
        <v>0</v>
      </c>
      <c r="U181" s="27">
        <f t="shared" si="78"/>
        <v>0</v>
      </c>
      <c r="V181" s="27">
        <f t="shared" si="79"/>
        <v>0</v>
      </c>
      <c r="W181" s="27">
        <f t="shared" si="80"/>
        <v>0</v>
      </c>
    </row>
    <row r="182" spans="1:23">
      <c r="A182" s="131"/>
      <c r="B182" s="131"/>
      <c r="C182" s="6" t="s">
        <v>39</v>
      </c>
      <c r="D182" s="24">
        <v>104</v>
      </c>
      <c r="E182" s="24">
        <v>37</v>
      </c>
      <c r="F182" s="24">
        <v>4</v>
      </c>
      <c r="G182" s="24"/>
      <c r="H182" s="24"/>
      <c r="I182" s="24"/>
      <c r="J182" s="24"/>
      <c r="K182" s="24"/>
      <c r="L182" s="24"/>
      <c r="M182" s="7">
        <v>145</v>
      </c>
      <c r="O182" s="27">
        <f t="shared" si="81"/>
        <v>0.71724137931034482</v>
      </c>
      <c r="P182" s="27">
        <f t="shared" si="73"/>
        <v>0.25517241379310346</v>
      </c>
      <c r="Q182" s="27">
        <f t="shared" si="74"/>
        <v>2.7586206896551724E-2</v>
      </c>
      <c r="R182" s="27">
        <f t="shared" si="75"/>
        <v>0</v>
      </c>
      <c r="S182" s="27">
        <f t="shared" si="76"/>
        <v>0</v>
      </c>
      <c r="T182" s="27">
        <f t="shared" si="77"/>
        <v>0</v>
      </c>
      <c r="U182" s="27">
        <f t="shared" si="78"/>
        <v>0</v>
      </c>
      <c r="V182" s="27">
        <f t="shared" si="79"/>
        <v>0</v>
      </c>
      <c r="W182" s="27">
        <f t="shared" si="80"/>
        <v>0</v>
      </c>
    </row>
    <row r="183" spans="1:23">
      <c r="A183" s="131"/>
      <c r="B183" s="131" t="s">
        <v>41</v>
      </c>
      <c r="C183" s="6" t="s">
        <v>42</v>
      </c>
      <c r="D183" s="24"/>
      <c r="E183" s="24"/>
      <c r="F183" s="24"/>
      <c r="G183" s="24"/>
      <c r="H183" s="24">
        <v>6</v>
      </c>
      <c r="I183" s="24">
        <v>34</v>
      </c>
      <c r="J183" s="24">
        <v>58</v>
      </c>
      <c r="K183" s="24"/>
      <c r="L183" s="24"/>
      <c r="M183" s="7">
        <v>98</v>
      </c>
      <c r="O183" s="27">
        <f t="shared" si="81"/>
        <v>0</v>
      </c>
      <c r="P183" s="27">
        <f t="shared" si="73"/>
        <v>0</v>
      </c>
      <c r="Q183" s="27">
        <f t="shared" si="74"/>
        <v>0</v>
      </c>
      <c r="R183" s="27">
        <f t="shared" si="75"/>
        <v>0</v>
      </c>
      <c r="S183" s="27">
        <f t="shared" si="76"/>
        <v>6.1224489795918366E-2</v>
      </c>
      <c r="T183" s="27">
        <f t="shared" si="77"/>
        <v>0.34693877551020408</v>
      </c>
      <c r="U183" s="27">
        <f t="shared" si="78"/>
        <v>0.59183673469387754</v>
      </c>
      <c r="V183" s="27">
        <f t="shared" si="79"/>
        <v>0</v>
      </c>
      <c r="W183" s="27">
        <f t="shared" si="80"/>
        <v>0</v>
      </c>
    </row>
    <row r="184" spans="1:23">
      <c r="A184" s="131"/>
      <c r="B184" s="131"/>
      <c r="C184" s="6" t="s">
        <v>43</v>
      </c>
      <c r="D184" s="24"/>
      <c r="E184" s="24"/>
      <c r="F184" s="24"/>
      <c r="G184" s="24"/>
      <c r="H184" s="24"/>
      <c r="I184" s="24">
        <v>19</v>
      </c>
      <c r="J184" s="24">
        <v>34</v>
      </c>
      <c r="K184" s="24">
        <v>8</v>
      </c>
      <c r="L184" s="24">
        <v>2</v>
      </c>
      <c r="M184" s="7">
        <v>63</v>
      </c>
      <c r="O184" s="27">
        <f t="shared" si="81"/>
        <v>0</v>
      </c>
      <c r="P184" s="27">
        <f t="shared" si="73"/>
        <v>0</v>
      </c>
      <c r="Q184" s="27">
        <f t="shared" si="74"/>
        <v>0</v>
      </c>
      <c r="R184" s="27">
        <f t="shared" si="75"/>
        <v>0</v>
      </c>
      <c r="S184" s="27">
        <f t="shared" si="76"/>
        <v>0</v>
      </c>
      <c r="T184" s="27">
        <f t="shared" si="77"/>
        <v>0.30158730158730157</v>
      </c>
      <c r="U184" s="27">
        <f t="shared" si="78"/>
        <v>0.53968253968253965</v>
      </c>
      <c r="V184" s="27">
        <f t="shared" si="79"/>
        <v>0.12698412698412698</v>
      </c>
      <c r="W184" s="27">
        <f t="shared" si="80"/>
        <v>3.1746031746031744E-2</v>
      </c>
    </row>
    <row r="185" spans="1:23">
      <c r="A185" s="131"/>
      <c r="B185" s="18" t="s">
        <v>44</v>
      </c>
      <c r="C185" s="6" t="s">
        <v>46</v>
      </c>
      <c r="D185" s="24"/>
      <c r="E185" s="24"/>
      <c r="F185" s="24"/>
      <c r="G185" s="24">
        <v>3</v>
      </c>
      <c r="H185" s="24">
        <v>10</v>
      </c>
      <c r="I185" s="24">
        <v>27</v>
      </c>
      <c r="J185" s="24">
        <v>26</v>
      </c>
      <c r="K185" s="24">
        <v>2</v>
      </c>
      <c r="L185" s="24"/>
      <c r="M185" s="7">
        <v>68</v>
      </c>
      <c r="O185" s="27">
        <f t="shared" si="81"/>
        <v>0</v>
      </c>
      <c r="P185" s="27">
        <f t="shared" si="73"/>
        <v>0</v>
      </c>
      <c r="Q185" s="27">
        <f t="shared" si="74"/>
        <v>0</v>
      </c>
      <c r="R185" s="27">
        <f t="shared" si="75"/>
        <v>4.4117647058823532E-2</v>
      </c>
      <c r="S185" s="27">
        <f t="shared" si="76"/>
        <v>0.14705882352941177</v>
      </c>
      <c r="T185" s="27">
        <f t="shared" si="77"/>
        <v>0.39705882352941174</v>
      </c>
      <c r="U185" s="27">
        <f t="shared" si="78"/>
        <v>0.38235294117647056</v>
      </c>
      <c r="V185" s="27">
        <f t="shared" si="79"/>
        <v>2.9411764705882353E-2</v>
      </c>
      <c r="W185" s="27">
        <f t="shared" si="80"/>
        <v>0</v>
      </c>
    </row>
    <row r="186" spans="1:23">
      <c r="A186" s="131"/>
      <c r="B186" s="14" t="s">
        <v>69</v>
      </c>
      <c r="C186" s="14"/>
      <c r="D186" s="15">
        <v>433</v>
      </c>
      <c r="E186" s="15">
        <v>547</v>
      </c>
      <c r="F186" s="15">
        <v>576</v>
      </c>
      <c r="G186" s="15">
        <v>623</v>
      </c>
      <c r="H186" s="15">
        <v>738</v>
      </c>
      <c r="I186" s="15">
        <v>1474</v>
      </c>
      <c r="J186" s="15">
        <v>878</v>
      </c>
      <c r="K186" s="15">
        <v>48</v>
      </c>
      <c r="L186" s="15">
        <v>3</v>
      </c>
      <c r="M186" s="15">
        <v>5320</v>
      </c>
      <c r="O186" s="27">
        <f t="shared" si="81"/>
        <v>8.1390977443609028E-2</v>
      </c>
      <c r="P186" s="27">
        <f t="shared" si="73"/>
        <v>0.10281954887218045</v>
      </c>
      <c r="Q186" s="27">
        <f t="shared" si="74"/>
        <v>0.10827067669172932</v>
      </c>
      <c r="R186" s="27">
        <f t="shared" si="75"/>
        <v>0.11710526315789474</v>
      </c>
      <c r="S186" s="27">
        <f t="shared" si="76"/>
        <v>0.13872180451127819</v>
      </c>
      <c r="T186" s="27">
        <f t="shared" si="77"/>
        <v>0.27706766917293235</v>
      </c>
      <c r="U186" s="27">
        <f t="shared" si="78"/>
        <v>0.1650375939849624</v>
      </c>
      <c r="V186" s="27">
        <f t="shared" si="79"/>
        <v>9.0225563909774441E-3</v>
      </c>
      <c r="W186" s="27">
        <f t="shared" si="80"/>
        <v>5.6390977443609026E-4</v>
      </c>
    </row>
    <row r="187" spans="1:23">
      <c r="A187" s="131" t="s">
        <v>70</v>
      </c>
      <c r="B187" s="131" t="s">
        <v>4</v>
      </c>
      <c r="C187" s="6" t="s">
        <v>15</v>
      </c>
      <c r="D187" s="24">
        <v>3</v>
      </c>
      <c r="E187" s="24">
        <v>2</v>
      </c>
      <c r="F187" s="24">
        <v>12</v>
      </c>
      <c r="G187" s="24">
        <v>15</v>
      </c>
      <c r="H187" s="24">
        <v>33</v>
      </c>
      <c r="I187" s="24">
        <v>97</v>
      </c>
      <c r="J187" s="24">
        <v>50</v>
      </c>
      <c r="K187" s="24"/>
      <c r="L187" s="24"/>
      <c r="M187" s="7">
        <v>212</v>
      </c>
      <c r="O187" s="27">
        <f t="shared" si="81"/>
        <v>1.4150943396226415E-2</v>
      </c>
      <c r="P187" s="27">
        <f t="shared" si="73"/>
        <v>9.433962264150943E-3</v>
      </c>
      <c r="Q187" s="27">
        <f t="shared" si="74"/>
        <v>5.6603773584905662E-2</v>
      </c>
      <c r="R187" s="27">
        <f t="shared" si="75"/>
        <v>7.0754716981132074E-2</v>
      </c>
      <c r="S187" s="27">
        <f t="shared" si="76"/>
        <v>0.15566037735849056</v>
      </c>
      <c r="T187" s="27">
        <f t="shared" si="77"/>
        <v>0.45754716981132076</v>
      </c>
      <c r="U187" s="27">
        <f t="shared" si="78"/>
        <v>0.23584905660377359</v>
      </c>
      <c r="V187" s="27">
        <f t="shared" si="79"/>
        <v>0</v>
      </c>
      <c r="W187" s="27">
        <f t="shared" si="80"/>
        <v>0</v>
      </c>
    </row>
    <row r="188" spans="1:23">
      <c r="A188" s="131"/>
      <c r="B188" s="131"/>
      <c r="C188" s="6" t="s">
        <v>16</v>
      </c>
      <c r="D188" s="24"/>
      <c r="E188" s="24">
        <v>3</v>
      </c>
      <c r="F188" s="24"/>
      <c r="G188" s="24">
        <v>2</v>
      </c>
      <c r="H188" s="24">
        <v>2</v>
      </c>
      <c r="I188" s="24">
        <v>7</v>
      </c>
      <c r="J188" s="24">
        <v>3</v>
      </c>
      <c r="K188" s="24">
        <v>1</v>
      </c>
      <c r="L188" s="24"/>
      <c r="M188" s="7">
        <v>18</v>
      </c>
      <c r="O188" s="27">
        <f t="shared" si="81"/>
        <v>0</v>
      </c>
      <c r="P188" s="27">
        <f t="shared" si="73"/>
        <v>0.16666666666666666</v>
      </c>
      <c r="Q188" s="27">
        <f t="shared" si="74"/>
        <v>0</v>
      </c>
      <c r="R188" s="27">
        <f t="shared" si="75"/>
        <v>0.1111111111111111</v>
      </c>
      <c r="S188" s="27">
        <f t="shared" si="76"/>
        <v>0.1111111111111111</v>
      </c>
      <c r="T188" s="27">
        <f t="shared" si="77"/>
        <v>0.3888888888888889</v>
      </c>
      <c r="U188" s="27">
        <f t="shared" si="78"/>
        <v>0.16666666666666666</v>
      </c>
      <c r="V188" s="27">
        <f t="shared" si="79"/>
        <v>5.5555555555555552E-2</v>
      </c>
      <c r="W188" s="27">
        <f t="shared" si="80"/>
        <v>0</v>
      </c>
    </row>
    <row r="189" spans="1:23">
      <c r="A189" s="131"/>
      <c r="B189" s="131"/>
      <c r="C189" s="6" t="s">
        <v>20</v>
      </c>
      <c r="D189" s="24"/>
      <c r="E189" s="24"/>
      <c r="F189" s="24">
        <v>6</v>
      </c>
      <c r="G189" s="24">
        <v>4</v>
      </c>
      <c r="H189" s="24">
        <v>12</v>
      </c>
      <c r="I189" s="24">
        <v>18</v>
      </c>
      <c r="J189" s="24">
        <v>8</v>
      </c>
      <c r="K189" s="24"/>
      <c r="L189" s="24"/>
      <c r="M189" s="7">
        <v>48</v>
      </c>
      <c r="O189" s="27">
        <f t="shared" si="81"/>
        <v>0</v>
      </c>
      <c r="P189" s="27">
        <f t="shared" si="73"/>
        <v>0</v>
      </c>
      <c r="Q189" s="27">
        <f t="shared" si="74"/>
        <v>0.125</v>
      </c>
      <c r="R189" s="27">
        <f t="shared" si="75"/>
        <v>8.3333333333333329E-2</v>
      </c>
      <c r="S189" s="27">
        <f t="shared" si="76"/>
        <v>0.25</v>
      </c>
      <c r="T189" s="27">
        <f t="shared" si="77"/>
        <v>0.375</v>
      </c>
      <c r="U189" s="27">
        <f t="shared" si="78"/>
        <v>0.16666666666666666</v>
      </c>
      <c r="V189" s="27">
        <f t="shared" si="79"/>
        <v>0</v>
      </c>
      <c r="W189" s="27">
        <f t="shared" si="80"/>
        <v>0</v>
      </c>
    </row>
    <row r="190" spans="1:23">
      <c r="A190" s="131"/>
      <c r="B190" s="131"/>
      <c r="C190" s="6" t="s">
        <v>21</v>
      </c>
      <c r="D190" s="24">
        <v>2</v>
      </c>
      <c r="E190" s="24">
        <v>8</v>
      </c>
      <c r="F190" s="24">
        <v>4</v>
      </c>
      <c r="G190" s="24">
        <v>10</v>
      </c>
      <c r="H190" s="24">
        <v>5</v>
      </c>
      <c r="I190" s="24">
        <v>20</v>
      </c>
      <c r="J190" s="24">
        <v>10</v>
      </c>
      <c r="K190" s="24"/>
      <c r="L190" s="24"/>
      <c r="M190" s="7">
        <v>59</v>
      </c>
      <c r="O190" s="27">
        <f t="shared" si="81"/>
        <v>3.3898305084745763E-2</v>
      </c>
      <c r="P190" s="27">
        <f t="shared" si="73"/>
        <v>0.13559322033898305</v>
      </c>
      <c r="Q190" s="27">
        <f t="shared" si="74"/>
        <v>6.7796610169491525E-2</v>
      </c>
      <c r="R190" s="27">
        <f t="shared" si="75"/>
        <v>0.16949152542372881</v>
      </c>
      <c r="S190" s="27">
        <f t="shared" si="76"/>
        <v>8.4745762711864403E-2</v>
      </c>
      <c r="T190" s="27">
        <f t="shared" si="77"/>
        <v>0.33898305084745761</v>
      </c>
      <c r="U190" s="27">
        <f t="shared" si="78"/>
        <v>0.16949152542372881</v>
      </c>
      <c r="V190" s="27">
        <f t="shared" si="79"/>
        <v>0</v>
      </c>
      <c r="W190" s="27">
        <f t="shared" si="80"/>
        <v>0</v>
      </c>
    </row>
    <row r="191" spans="1:23">
      <c r="A191" s="131"/>
      <c r="B191" s="18" t="s">
        <v>41</v>
      </c>
      <c r="C191" s="6" t="s">
        <v>43</v>
      </c>
      <c r="D191" s="24"/>
      <c r="E191" s="24"/>
      <c r="F191" s="24"/>
      <c r="G191" s="24"/>
      <c r="H191" s="24">
        <v>1</v>
      </c>
      <c r="I191" s="24">
        <v>3</v>
      </c>
      <c r="J191" s="24">
        <v>5</v>
      </c>
      <c r="K191" s="24">
        <v>1</v>
      </c>
      <c r="L191" s="24"/>
      <c r="M191" s="7">
        <v>10</v>
      </c>
      <c r="O191" s="27">
        <f t="shared" si="81"/>
        <v>0</v>
      </c>
      <c r="P191" s="27">
        <f t="shared" si="73"/>
        <v>0</v>
      </c>
      <c r="Q191" s="27">
        <f t="shared" si="74"/>
        <v>0</v>
      </c>
      <c r="R191" s="27">
        <f t="shared" si="75"/>
        <v>0</v>
      </c>
      <c r="S191" s="27">
        <f t="shared" si="76"/>
        <v>0.1</v>
      </c>
      <c r="T191" s="27">
        <f t="shared" si="77"/>
        <v>0.3</v>
      </c>
      <c r="U191" s="27">
        <f t="shared" si="78"/>
        <v>0.5</v>
      </c>
      <c r="V191" s="27">
        <f t="shared" si="79"/>
        <v>0.1</v>
      </c>
      <c r="W191" s="27">
        <f t="shared" si="80"/>
        <v>0</v>
      </c>
    </row>
    <row r="192" spans="1:23">
      <c r="A192" s="131"/>
      <c r="B192" s="14" t="s">
        <v>71</v>
      </c>
      <c r="C192" s="14"/>
      <c r="D192" s="15">
        <v>5</v>
      </c>
      <c r="E192" s="15">
        <v>13</v>
      </c>
      <c r="F192" s="15">
        <v>22</v>
      </c>
      <c r="G192" s="15">
        <v>31</v>
      </c>
      <c r="H192" s="15">
        <v>53</v>
      </c>
      <c r="I192" s="15">
        <v>145</v>
      </c>
      <c r="J192" s="15">
        <v>76</v>
      </c>
      <c r="K192" s="15">
        <v>2</v>
      </c>
      <c r="L192" s="15"/>
      <c r="M192" s="15">
        <v>347</v>
      </c>
      <c r="O192" s="27">
        <f t="shared" si="81"/>
        <v>1.4409221902017291E-2</v>
      </c>
      <c r="P192" s="27">
        <f t="shared" si="73"/>
        <v>3.7463976945244955E-2</v>
      </c>
      <c r="Q192" s="27">
        <f t="shared" si="74"/>
        <v>6.3400576368876083E-2</v>
      </c>
      <c r="R192" s="27">
        <f t="shared" si="75"/>
        <v>8.9337175792507204E-2</v>
      </c>
      <c r="S192" s="27">
        <f t="shared" si="76"/>
        <v>0.15273775216138327</v>
      </c>
      <c r="T192" s="27">
        <f t="shared" si="77"/>
        <v>0.41786743515850144</v>
      </c>
      <c r="U192" s="27">
        <f t="shared" si="78"/>
        <v>0.21902017291066284</v>
      </c>
      <c r="V192" s="27">
        <f t="shared" si="79"/>
        <v>5.763688760806916E-3</v>
      </c>
      <c r="W192" s="27">
        <f t="shared" si="80"/>
        <v>0</v>
      </c>
    </row>
    <row r="193" spans="1:23">
      <c r="A193" s="131" t="s">
        <v>72</v>
      </c>
      <c r="B193" s="131" t="s">
        <v>4</v>
      </c>
      <c r="C193" s="6" t="s">
        <v>13</v>
      </c>
      <c r="D193" s="24">
        <v>13</v>
      </c>
      <c r="E193" s="24">
        <v>25</v>
      </c>
      <c r="F193" s="24">
        <v>11</v>
      </c>
      <c r="G193" s="24"/>
      <c r="H193" s="24"/>
      <c r="I193" s="24"/>
      <c r="J193" s="24"/>
      <c r="K193" s="24"/>
      <c r="L193" s="24"/>
      <c r="M193" s="7">
        <v>49</v>
      </c>
      <c r="O193" s="27">
        <f t="shared" si="81"/>
        <v>0.26530612244897961</v>
      </c>
      <c r="P193" s="27">
        <f t="shared" si="73"/>
        <v>0.51020408163265307</v>
      </c>
      <c r="Q193" s="27">
        <f t="shared" si="74"/>
        <v>0.22448979591836735</v>
      </c>
      <c r="R193" s="27">
        <f t="shared" si="75"/>
        <v>0</v>
      </c>
      <c r="S193" s="27">
        <f t="shared" si="76"/>
        <v>0</v>
      </c>
      <c r="T193" s="27">
        <f t="shared" si="77"/>
        <v>0</v>
      </c>
      <c r="U193" s="27">
        <f t="shared" si="78"/>
        <v>0</v>
      </c>
      <c r="V193" s="27">
        <f t="shared" si="79"/>
        <v>0</v>
      </c>
      <c r="W193" s="27">
        <f t="shared" si="80"/>
        <v>0</v>
      </c>
    </row>
    <row r="194" spans="1:23">
      <c r="A194" s="131"/>
      <c r="B194" s="131"/>
      <c r="C194" s="6" t="s">
        <v>15</v>
      </c>
      <c r="D194" s="24">
        <v>2</v>
      </c>
      <c r="E194" s="24">
        <v>14</v>
      </c>
      <c r="F194" s="24">
        <v>5</v>
      </c>
      <c r="G194" s="24">
        <v>1</v>
      </c>
      <c r="H194" s="24">
        <v>3</v>
      </c>
      <c r="I194" s="24">
        <v>27</v>
      </c>
      <c r="J194" s="24">
        <v>4</v>
      </c>
      <c r="K194" s="24"/>
      <c r="L194" s="24"/>
      <c r="M194" s="7">
        <v>56</v>
      </c>
      <c r="O194" s="27">
        <f t="shared" si="81"/>
        <v>3.5714285714285712E-2</v>
      </c>
      <c r="P194" s="27">
        <f t="shared" si="73"/>
        <v>0.25</v>
      </c>
      <c r="Q194" s="27">
        <f t="shared" si="74"/>
        <v>8.9285714285714288E-2</v>
      </c>
      <c r="R194" s="27">
        <f t="shared" si="75"/>
        <v>1.7857142857142856E-2</v>
      </c>
      <c r="S194" s="27">
        <f t="shared" si="76"/>
        <v>5.3571428571428568E-2</v>
      </c>
      <c r="T194" s="27">
        <f t="shared" si="77"/>
        <v>0.48214285714285715</v>
      </c>
      <c r="U194" s="27">
        <f t="shared" si="78"/>
        <v>7.1428571428571425E-2</v>
      </c>
      <c r="V194" s="27">
        <f t="shared" si="79"/>
        <v>0</v>
      </c>
      <c r="W194" s="27">
        <f t="shared" si="80"/>
        <v>0</v>
      </c>
    </row>
    <row r="195" spans="1:23">
      <c r="A195" s="131"/>
      <c r="B195" s="131"/>
      <c r="C195" s="6" t="s">
        <v>16</v>
      </c>
      <c r="D195" s="24">
        <v>6</v>
      </c>
      <c r="E195" s="24">
        <v>7</v>
      </c>
      <c r="F195" s="24">
        <v>2</v>
      </c>
      <c r="G195" s="24">
        <v>3</v>
      </c>
      <c r="H195" s="24"/>
      <c r="I195" s="24">
        <v>2</v>
      </c>
      <c r="J195" s="24">
        <v>1</v>
      </c>
      <c r="K195" s="24"/>
      <c r="L195" s="24"/>
      <c r="M195" s="7">
        <v>21</v>
      </c>
      <c r="O195" s="27">
        <f t="shared" si="81"/>
        <v>0.2857142857142857</v>
      </c>
      <c r="P195" s="27">
        <f t="shared" si="73"/>
        <v>0.33333333333333331</v>
      </c>
      <c r="Q195" s="27">
        <f t="shared" si="74"/>
        <v>9.5238095238095233E-2</v>
      </c>
      <c r="R195" s="27">
        <f t="shared" si="75"/>
        <v>0.14285714285714285</v>
      </c>
      <c r="S195" s="27">
        <f t="shared" si="76"/>
        <v>0</v>
      </c>
      <c r="T195" s="27">
        <f t="shared" si="77"/>
        <v>9.5238095238095233E-2</v>
      </c>
      <c r="U195" s="27">
        <f t="shared" si="78"/>
        <v>4.7619047619047616E-2</v>
      </c>
      <c r="V195" s="27">
        <f t="shared" si="79"/>
        <v>0</v>
      </c>
      <c r="W195" s="27">
        <f t="shared" si="80"/>
        <v>0</v>
      </c>
    </row>
    <row r="196" spans="1:23">
      <c r="A196" s="131"/>
      <c r="B196" s="18" t="s">
        <v>31</v>
      </c>
      <c r="C196" s="6" t="s">
        <v>39</v>
      </c>
      <c r="D196" s="24">
        <v>14</v>
      </c>
      <c r="E196" s="24">
        <v>20</v>
      </c>
      <c r="F196" s="24">
        <v>2</v>
      </c>
      <c r="G196" s="24"/>
      <c r="H196" s="24"/>
      <c r="I196" s="24"/>
      <c r="J196" s="24"/>
      <c r="K196" s="24"/>
      <c r="L196" s="24"/>
      <c r="M196" s="7">
        <v>36</v>
      </c>
      <c r="O196" s="27">
        <f t="shared" si="81"/>
        <v>0.3888888888888889</v>
      </c>
      <c r="P196" s="27">
        <f t="shared" si="73"/>
        <v>0.55555555555555558</v>
      </c>
      <c r="Q196" s="27">
        <f t="shared" si="74"/>
        <v>5.5555555555555552E-2</v>
      </c>
      <c r="R196" s="27">
        <f t="shared" si="75"/>
        <v>0</v>
      </c>
      <c r="S196" s="27">
        <f t="shared" si="76"/>
        <v>0</v>
      </c>
      <c r="T196" s="27">
        <f t="shared" si="77"/>
        <v>0</v>
      </c>
      <c r="U196" s="27">
        <f t="shared" si="78"/>
        <v>0</v>
      </c>
      <c r="V196" s="27">
        <f t="shared" si="79"/>
        <v>0</v>
      </c>
      <c r="W196" s="27">
        <f t="shared" si="80"/>
        <v>0</v>
      </c>
    </row>
    <row r="197" spans="1:23">
      <c r="A197" s="131"/>
      <c r="B197" s="14" t="s">
        <v>73</v>
      </c>
      <c r="C197" s="14"/>
      <c r="D197" s="15">
        <v>35</v>
      </c>
      <c r="E197" s="15">
        <v>66</v>
      </c>
      <c r="F197" s="15">
        <v>20</v>
      </c>
      <c r="G197" s="15">
        <v>4</v>
      </c>
      <c r="H197" s="15">
        <v>3</v>
      </c>
      <c r="I197" s="15">
        <v>29</v>
      </c>
      <c r="J197" s="15">
        <v>5</v>
      </c>
      <c r="K197" s="15"/>
      <c r="L197" s="15"/>
      <c r="M197" s="15">
        <v>162</v>
      </c>
      <c r="O197" s="27">
        <f t="shared" si="81"/>
        <v>0.21604938271604937</v>
      </c>
      <c r="P197" s="27">
        <f t="shared" si="73"/>
        <v>0.40740740740740738</v>
      </c>
      <c r="Q197" s="27">
        <f t="shared" si="74"/>
        <v>0.12345679012345678</v>
      </c>
      <c r="R197" s="27">
        <f t="shared" si="75"/>
        <v>2.4691358024691357E-2</v>
      </c>
      <c r="S197" s="27">
        <f t="shared" si="76"/>
        <v>1.8518518518518517E-2</v>
      </c>
      <c r="T197" s="27">
        <f t="shared" si="77"/>
        <v>0.17901234567901234</v>
      </c>
      <c r="U197" s="27">
        <f t="shared" si="78"/>
        <v>3.0864197530864196E-2</v>
      </c>
      <c r="V197" s="27">
        <f t="shared" si="79"/>
        <v>0</v>
      </c>
      <c r="W197" s="27">
        <f t="shared" si="80"/>
        <v>0</v>
      </c>
    </row>
    <row r="198" spans="1:23">
      <c r="A198" s="131" t="s">
        <v>74</v>
      </c>
      <c r="B198" s="18" t="s">
        <v>4</v>
      </c>
      <c r="C198" s="6" t="s">
        <v>15</v>
      </c>
      <c r="D198" s="24">
        <v>1</v>
      </c>
      <c r="E198" s="24">
        <v>2</v>
      </c>
      <c r="F198" s="24">
        <v>3</v>
      </c>
      <c r="G198" s="24">
        <v>9</v>
      </c>
      <c r="H198" s="24">
        <v>6</v>
      </c>
      <c r="I198" s="24">
        <v>20</v>
      </c>
      <c r="J198" s="24">
        <v>11</v>
      </c>
      <c r="K198" s="24"/>
      <c r="L198" s="24"/>
      <c r="M198" s="7">
        <v>52</v>
      </c>
      <c r="O198" s="27">
        <f t="shared" si="81"/>
        <v>1.9230769230769232E-2</v>
      </c>
      <c r="P198" s="27">
        <f t="shared" si="73"/>
        <v>3.8461538461538464E-2</v>
      </c>
      <c r="Q198" s="27">
        <f t="shared" si="74"/>
        <v>5.7692307692307696E-2</v>
      </c>
      <c r="R198" s="27">
        <f t="shared" si="75"/>
        <v>0.17307692307692307</v>
      </c>
      <c r="S198" s="27">
        <f t="shared" si="76"/>
        <v>0.11538461538461539</v>
      </c>
      <c r="T198" s="27">
        <f t="shared" si="77"/>
        <v>0.38461538461538464</v>
      </c>
      <c r="U198" s="27">
        <f t="shared" si="78"/>
        <v>0.21153846153846154</v>
      </c>
      <c r="V198" s="27">
        <f t="shared" si="79"/>
        <v>0</v>
      </c>
      <c r="W198" s="27">
        <f t="shared" si="80"/>
        <v>0</v>
      </c>
    </row>
    <row r="199" spans="1:23">
      <c r="A199" s="131"/>
      <c r="B199" s="18" t="s">
        <v>24</v>
      </c>
      <c r="C199" s="6" t="s">
        <v>25</v>
      </c>
      <c r="D199" s="24"/>
      <c r="E199" s="24"/>
      <c r="F199" s="24"/>
      <c r="G199" s="24">
        <v>1</v>
      </c>
      <c r="H199" s="24"/>
      <c r="I199" s="24">
        <v>1</v>
      </c>
      <c r="J199" s="24"/>
      <c r="K199" s="24"/>
      <c r="L199" s="24"/>
      <c r="M199" s="7">
        <v>2</v>
      </c>
      <c r="O199" s="27">
        <f t="shared" si="81"/>
        <v>0</v>
      </c>
      <c r="P199" s="27">
        <f t="shared" si="73"/>
        <v>0</v>
      </c>
      <c r="Q199" s="27">
        <f t="shared" si="74"/>
        <v>0</v>
      </c>
      <c r="R199" s="27">
        <f t="shared" si="75"/>
        <v>0.5</v>
      </c>
      <c r="S199" s="27">
        <f t="shared" si="76"/>
        <v>0</v>
      </c>
      <c r="T199" s="27">
        <f t="shared" si="77"/>
        <v>0.5</v>
      </c>
      <c r="U199" s="27">
        <f t="shared" si="78"/>
        <v>0</v>
      </c>
      <c r="V199" s="27">
        <f t="shared" si="79"/>
        <v>0</v>
      </c>
      <c r="W199" s="27">
        <f t="shared" si="80"/>
        <v>0</v>
      </c>
    </row>
    <row r="200" spans="1:23">
      <c r="A200" s="131"/>
      <c r="B200" s="14" t="s">
        <v>75</v>
      </c>
      <c r="C200" s="14"/>
      <c r="D200" s="15">
        <v>1</v>
      </c>
      <c r="E200" s="15">
        <v>2</v>
      </c>
      <c r="F200" s="15">
        <v>3</v>
      </c>
      <c r="G200" s="15">
        <v>10</v>
      </c>
      <c r="H200" s="15">
        <v>6</v>
      </c>
      <c r="I200" s="15">
        <v>21</v>
      </c>
      <c r="J200" s="15">
        <v>11</v>
      </c>
      <c r="K200" s="15"/>
      <c r="L200" s="15"/>
      <c r="M200" s="15">
        <v>54</v>
      </c>
      <c r="O200" s="27">
        <f t="shared" si="81"/>
        <v>1.8518518518518517E-2</v>
      </c>
      <c r="P200" s="27">
        <f t="shared" si="73"/>
        <v>3.7037037037037035E-2</v>
      </c>
      <c r="Q200" s="27">
        <f t="shared" si="74"/>
        <v>5.5555555555555552E-2</v>
      </c>
      <c r="R200" s="27">
        <f t="shared" si="75"/>
        <v>0.18518518518518517</v>
      </c>
      <c r="S200" s="27">
        <f t="shared" si="76"/>
        <v>0.1111111111111111</v>
      </c>
      <c r="T200" s="27">
        <f t="shared" si="77"/>
        <v>0.3888888888888889</v>
      </c>
      <c r="U200" s="27">
        <f t="shared" si="78"/>
        <v>0.20370370370370369</v>
      </c>
      <c r="V200" s="27">
        <f t="shared" si="79"/>
        <v>0</v>
      </c>
      <c r="W200" s="27">
        <f t="shared" si="80"/>
        <v>0</v>
      </c>
    </row>
    <row r="201" spans="1:23">
      <c r="A201" s="131" t="s">
        <v>76</v>
      </c>
      <c r="B201" s="131" t="s">
        <v>4</v>
      </c>
      <c r="C201" s="6" t="s">
        <v>15</v>
      </c>
      <c r="D201" s="24">
        <v>15</v>
      </c>
      <c r="E201" s="24">
        <v>30</v>
      </c>
      <c r="F201" s="24">
        <v>13</v>
      </c>
      <c r="G201" s="24">
        <v>25</v>
      </c>
      <c r="H201" s="24">
        <v>21</v>
      </c>
      <c r="I201" s="24">
        <v>81</v>
      </c>
      <c r="J201" s="24">
        <v>45</v>
      </c>
      <c r="K201" s="24">
        <v>5</v>
      </c>
      <c r="L201" s="24"/>
      <c r="M201" s="7">
        <v>235</v>
      </c>
      <c r="O201" s="27">
        <f t="shared" si="81"/>
        <v>6.3829787234042548E-2</v>
      </c>
      <c r="P201" s="27">
        <f t="shared" si="73"/>
        <v>0.1276595744680851</v>
      </c>
      <c r="Q201" s="27">
        <f t="shared" si="74"/>
        <v>5.5319148936170209E-2</v>
      </c>
      <c r="R201" s="27">
        <f t="shared" si="75"/>
        <v>0.10638297872340426</v>
      </c>
      <c r="S201" s="27">
        <f t="shared" si="76"/>
        <v>8.9361702127659579E-2</v>
      </c>
      <c r="T201" s="27">
        <f t="shared" si="77"/>
        <v>0.34468085106382979</v>
      </c>
      <c r="U201" s="27">
        <f t="shared" si="78"/>
        <v>0.19148936170212766</v>
      </c>
      <c r="V201" s="27">
        <f t="shared" si="79"/>
        <v>2.1276595744680851E-2</v>
      </c>
      <c r="W201" s="27">
        <f t="shared" si="80"/>
        <v>0</v>
      </c>
    </row>
    <row r="202" spans="1:23">
      <c r="A202" s="131"/>
      <c r="B202" s="131"/>
      <c r="C202" s="6" t="s">
        <v>16</v>
      </c>
      <c r="D202" s="24">
        <v>2</v>
      </c>
      <c r="E202" s="24"/>
      <c r="F202" s="24"/>
      <c r="G202" s="24">
        <v>2</v>
      </c>
      <c r="H202" s="24">
        <v>4</v>
      </c>
      <c r="I202" s="24">
        <v>8</v>
      </c>
      <c r="J202" s="24">
        <v>2</v>
      </c>
      <c r="K202" s="24"/>
      <c r="L202" s="24"/>
      <c r="M202" s="7">
        <v>18</v>
      </c>
      <c r="O202" s="27">
        <f t="shared" si="81"/>
        <v>0.1111111111111111</v>
      </c>
      <c r="P202" s="27">
        <f t="shared" si="73"/>
        <v>0</v>
      </c>
      <c r="Q202" s="27">
        <f t="shared" si="74"/>
        <v>0</v>
      </c>
      <c r="R202" s="27">
        <f t="shared" si="75"/>
        <v>0.1111111111111111</v>
      </c>
      <c r="S202" s="27">
        <f t="shared" si="76"/>
        <v>0.22222222222222221</v>
      </c>
      <c r="T202" s="27">
        <f t="shared" si="77"/>
        <v>0.44444444444444442</v>
      </c>
      <c r="U202" s="27">
        <f t="shared" si="78"/>
        <v>0.1111111111111111</v>
      </c>
      <c r="V202" s="27">
        <f t="shared" si="79"/>
        <v>0</v>
      </c>
      <c r="W202" s="27">
        <f t="shared" si="80"/>
        <v>0</v>
      </c>
    </row>
    <row r="203" spans="1:23">
      <c r="A203" s="131"/>
      <c r="B203" s="131"/>
      <c r="C203" s="6" t="s">
        <v>22</v>
      </c>
      <c r="D203" s="24"/>
      <c r="E203" s="24">
        <v>1</v>
      </c>
      <c r="F203" s="24">
        <v>1</v>
      </c>
      <c r="G203" s="24">
        <v>1</v>
      </c>
      <c r="H203" s="24">
        <v>1</v>
      </c>
      <c r="I203" s="24">
        <v>6</v>
      </c>
      <c r="J203" s="24">
        <v>1</v>
      </c>
      <c r="K203" s="24">
        <v>1</v>
      </c>
      <c r="L203" s="24"/>
      <c r="M203" s="7">
        <v>12</v>
      </c>
      <c r="O203" s="27">
        <f t="shared" si="81"/>
        <v>0</v>
      </c>
      <c r="P203" s="27">
        <f t="shared" si="73"/>
        <v>8.3333333333333329E-2</v>
      </c>
      <c r="Q203" s="27">
        <f t="shared" si="74"/>
        <v>8.3333333333333329E-2</v>
      </c>
      <c r="R203" s="27">
        <f t="shared" si="75"/>
        <v>8.3333333333333329E-2</v>
      </c>
      <c r="S203" s="27">
        <f t="shared" si="76"/>
        <v>8.3333333333333329E-2</v>
      </c>
      <c r="T203" s="27">
        <f t="shared" si="77"/>
        <v>0.5</v>
      </c>
      <c r="U203" s="27">
        <f t="shared" si="78"/>
        <v>8.3333333333333329E-2</v>
      </c>
      <c r="V203" s="27">
        <f t="shared" si="79"/>
        <v>8.3333333333333329E-2</v>
      </c>
      <c r="W203" s="27">
        <f t="shared" si="80"/>
        <v>0</v>
      </c>
    </row>
    <row r="204" spans="1:23">
      <c r="A204" s="131"/>
      <c r="B204" s="14" t="s">
        <v>77</v>
      </c>
      <c r="C204" s="14"/>
      <c r="D204" s="15">
        <v>17</v>
      </c>
      <c r="E204" s="15">
        <v>31</v>
      </c>
      <c r="F204" s="15">
        <v>14</v>
      </c>
      <c r="G204" s="15">
        <v>28</v>
      </c>
      <c r="H204" s="15">
        <v>26</v>
      </c>
      <c r="I204" s="15">
        <v>95</v>
      </c>
      <c r="J204" s="15">
        <v>48</v>
      </c>
      <c r="K204" s="15">
        <v>6</v>
      </c>
      <c r="L204" s="15"/>
      <c r="M204" s="15">
        <v>265</v>
      </c>
      <c r="O204" s="27">
        <f t="shared" si="81"/>
        <v>6.4150943396226415E-2</v>
      </c>
      <c r="P204" s="27">
        <f t="shared" si="73"/>
        <v>0.1169811320754717</v>
      </c>
      <c r="Q204" s="27">
        <f t="shared" si="74"/>
        <v>5.2830188679245285E-2</v>
      </c>
      <c r="R204" s="27">
        <f t="shared" si="75"/>
        <v>0.10566037735849057</v>
      </c>
      <c r="S204" s="27">
        <f t="shared" si="76"/>
        <v>9.8113207547169817E-2</v>
      </c>
      <c r="T204" s="27">
        <f t="shared" si="77"/>
        <v>0.35849056603773582</v>
      </c>
      <c r="U204" s="27">
        <f t="shared" si="78"/>
        <v>0.1811320754716981</v>
      </c>
      <c r="V204" s="27">
        <f t="shared" si="79"/>
        <v>2.2641509433962263E-2</v>
      </c>
      <c r="W204" s="27">
        <f t="shared" si="80"/>
        <v>0</v>
      </c>
    </row>
    <row r="205" spans="1:23">
      <c r="A205" s="131" t="s">
        <v>78</v>
      </c>
      <c r="B205" s="131" t="s">
        <v>4</v>
      </c>
      <c r="C205" s="6" t="s">
        <v>6</v>
      </c>
      <c r="D205" s="24">
        <v>8</v>
      </c>
      <c r="E205" s="24">
        <v>9</v>
      </c>
      <c r="F205" s="24">
        <v>19</v>
      </c>
      <c r="G205" s="24"/>
      <c r="H205" s="24">
        <v>22</v>
      </c>
      <c r="I205" s="24">
        <v>38</v>
      </c>
      <c r="J205" s="24">
        <v>8</v>
      </c>
      <c r="K205" s="24"/>
      <c r="L205" s="24"/>
      <c r="M205" s="7">
        <v>104</v>
      </c>
      <c r="O205" s="27">
        <f t="shared" si="81"/>
        <v>7.6923076923076927E-2</v>
      </c>
      <c r="P205" s="27">
        <f t="shared" si="73"/>
        <v>8.6538461538461536E-2</v>
      </c>
      <c r="Q205" s="27">
        <f t="shared" si="74"/>
        <v>0.18269230769230768</v>
      </c>
      <c r="R205" s="27">
        <f t="shared" si="75"/>
        <v>0</v>
      </c>
      <c r="S205" s="27">
        <f t="shared" si="76"/>
        <v>0.21153846153846154</v>
      </c>
      <c r="T205" s="27">
        <f t="shared" si="77"/>
        <v>0.36538461538461536</v>
      </c>
      <c r="U205" s="27">
        <f t="shared" si="78"/>
        <v>7.6923076923076927E-2</v>
      </c>
      <c r="V205" s="27">
        <f t="shared" si="79"/>
        <v>0</v>
      </c>
      <c r="W205" s="27">
        <f t="shared" si="80"/>
        <v>0</v>
      </c>
    </row>
    <row r="206" spans="1:23">
      <c r="A206" s="131"/>
      <c r="B206" s="131"/>
      <c r="C206" s="6" t="s">
        <v>7</v>
      </c>
      <c r="D206" s="24">
        <v>9</v>
      </c>
      <c r="E206" s="24">
        <v>33</v>
      </c>
      <c r="F206" s="24">
        <v>55</v>
      </c>
      <c r="G206" s="24">
        <v>27</v>
      </c>
      <c r="H206" s="24">
        <v>52</v>
      </c>
      <c r="I206" s="24">
        <v>87</v>
      </c>
      <c r="J206" s="24">
        <v>44</v>
      </c>
      <c r="K206" s="24">
        <v>3</v>
      </c>
      <c r="L206" s="24"/>
      <c r="M206" s="7">
        <v>310</v>
      </c>
      <c r="O206" s="27">
        <f t="shared" si="81"/>
        <v>2.903225806451613E-2</v>
      </c>
      <c r="P206" s="27">
        <f t="shared" si="73"/>
        <v>0.1064516129032258</v>
      </c>
      <c r="Q206" s="27">
        <f t="shared" si="74"/>
        <v>0.17741935483870969</v>
      </c>
      <c r="R206" s="27">
        <f t="shared" si="75"/>
        <v>8.7096774193548387E-2</v>
      </c>
      <c r="S206" s="27">
        <f t="shared" si="76"/>
        <v>0.16774193548387098</v>
      </c>
      <c r="T206" s="27">
        <f t="shared" si="77"/>
        <v>0.28064516129032258</v>
      </c>
      <c r="U206" s="27">
        <f t="shared" si="78"/>
        <v>0.14193548387096774</v>
      </c>
      <c r="V206" s="27">
        <f t="shared" si="79"/>
        <v>9.6774193548387101E-3</v>
      </c>
      <c r="W206" s="27">
        <f t="shared" si="80"/>
        <v>0</v>
      </c>
    </row>
    <row r="207" spans="1:23">
      <c r="A207" s="131"/>
      <c r="B207" s="131"/>
      <c r="C207" s="6" t="s">
        <v>12</v>
      </c>
      <c r="D207" s="24"/>
      <c r="E207" s="24"/>
      <c r="F207" s="24"/>
      <c r="G207" s="24">
        <v>3</v>
      </c>
      <c r="H207" s="24">
        <v>6</v>
      </c>
      <c r="I207" s="24">
        <v>3</v>
      </c>
      <c r="J207" s="24">
        <v>4</v>
      </c>
      <c r="K207" s="24">
        <v>1</v>
      </c>
      <c r="L207" s="24"/>
      <c r="M207" s="7">
        <v>17</v>
      </c>
      <c r="O207" s="27">
        <f t="shared" si="81"/>
        <v>0</v>
      </c>
      <c r="P207" s="27">
        <f t="shared" si="73"/>
        <v>0</v>
      </c>
      <c r="Q207" s="27">
        <f t="shared" si="74"/>
        <v>0</v>
      </c>
      <c r="R207" s="27">
        <f t="shared" si="75"/>
        <v>0.17647058823529413</v>
      </c>
      <c r="S207" s="27">
        <f t="shared" si="76"/>
        <v>0.35294117647058826</v>
      </c>
      <c r="T207" s="27">
        <f t="shared" si="77"/>
        <v>0.17647058823529413</v>
      </c>
      <c r="U207" s="27">
        <f t="shared" si="78"/>
        <v>0.23529411764705882</v>
      </c>
      <c r="V207" s="27">
        <f t="shared" si="79"/>
        <v>5.8823529411764705E-2</v>
      </c>
      <c r="W207" s="27">
        <f t="shared" si="80"/>
        <v>0</v>
      </c>
    </row>
    <row r="208" spans="1:23">
      <c r="A208" s="131"/>
      <c r="B208" s="131"/>
      <c r="C208" s="6" t="s">
        <v>15</v>
      </c>
      <c r="D208" s="24">
        <v>21</v>
      </c>
      <c r="E208" s="24">
        <v>58</v>
      </c>
      <c r="F208" s="24">
        <v>69</v>
      </c>
      <c r="G208" s="24">
        <v>94</v>
      </c>
      <c r="H208" s="24">
        <v>108</v>
      </c>
      <c r="I208" s="24">
        <v>235</v>
      </c>
      <c r="J208" s="24">
        <v>155</v>
      </c>
      <c r="K208" s="24">
        <v>8</v>
      </c>
      <c r="L208" s="24"/>
      <c r="M208" s="7">
        <v>748</v>
      </c>
      <c r="O208" s="27">
        <f t="shared" si="81"/>
        <v>2.8074866310160429E-2</v>
      </c>
      <c r="P208" s="27">
        <f t="shared" si="73"/>
        <v>7.7540106951871662E-2</v>
      </c>
      <c r="Q208" s="27">
        <f t="shared" si="74"/>
        <v>9.2245989304812828E-2</v>
      </c>
      <c r="R208" s="27">
        <f t="shared" si="75"/>
        <v>0.12566844919786097</v>
      </c>
      <c r="S208" s="27">
        <f t="shared" si="76"/>
        <v>0.14438502673796791</v>
      </c>
      <c r="T208" s="27">
        <f t="shared" si="77"/>
        <v>0.31417112299465239</v>
      </c>
      <c r="U208" s="27">
        <f t="shared" si="78"/>
        <v>0.20721925133689839</v>
      </c>
      <c r="V208" s="27">
        <f t="shared" si="79"/>
        <v>1.06951871657754E-2</v>
      </c>
      <c r="W208" s="27">
        <f t="shared" si="80"/>
        <v>0</v>
      </c>
    </row>
    <row r="209" spans="1:23">
      <c r="A209" s="131"/>
      <c r="B209" s="131"/>
      <c r="C209" s="6" t="s">
        <v>16</v>
      </c>
      <c r="D209" s="24">
        <v>5</v>
      </c>
      <c r="E209" s="24">
        <v>15</v>
      </c>
      <c r="F209" s="24">
        <v>13</v>
      </c>
      <c r="G209" s="24">
        <v>16</v>
      </c>
      <c r="H209" s="24">
        <v>17</v>
      </c>
      <c r="I209" s="24">
        <v>30</v>
      </c>
      <c r="J209" s="24">
        <v>25</v>
      </c>
      <c r="K209" s="24">
        <v>2</v>
      </c>
      <c r="L209" s="24"/>
      <c r="M209" s="7">
        <v>123</v>
      </c>
      <c r="O209" s="27">
        <f t="shared" si="81"/>
        <v>4.065040650406504E-2</v>
      </c>
      <c r="P209" s="27">
        <f t="shared" si="73"/>
        <v>0.12195121951219512</v>
      </c>
      <c r="Q209" s="27">
        <f t="shared" si="74"/>
        <v>0.10569105691056911</v>
      </c>
      <c r="R209" s="27">
        <f t="shared" si="75"/>
        <v>0.13008130081300814</v>
      </c>
      <c r="S209" s="27">
        <f t="shared" si="76"/>
        <v>0.13821138211382114</v>
      </c>
      <c r="T209" s="27">
        <f t="shared" si="77"/>
        <v>0.24390243902439024</v>
      </c>
      <c r="U209" s="27">
        <f t="shared" si="78"/>
        <v>0.2032520325203252</v>
      </c>
      <c r="V209" s="27">
        <f t="shared" si="79"/>
        <v>1.6260162601626018E-2</v>
      </c>
      <c r="W209" s="27">
        <f t="shared" si="80"/>
        <v>0</v>
      </c>
    </row>
    <row r="210" spans="1:23">
      <c r="A210" s="131"/>
      <c r="B210" s="131"/>
      <c r="C210" s="6" t="s">
        <v>17</v>
      </c>
      <c r="D210" s="24"/>
      <c r="E210" s="24"/>
      <c r="F210" s="24"/>
      <c r="G210" s="24">
        <v>3</v>
      </c>
      <c r="H210" s="24"/>
      <c r="I210" s="24">
        <v>1</v>
      </c>
      <c r="J210" s="24">
        <v>4</v>
      </c>
      <c r="K210" s="24"/>
      <c r="L210" s="24"/>
      <c r="M210" s="7">
        <v>8</v>
      </c>
      <c r="O210" s="27">
        <f t="shared" si="81"/>
        <v>0</v>
      </c>
      <c r="P210" s="27">
        <f t="shared" si="73"/>
        <v>0</v>
      </c>
      <c r="Q210" s="27">
        <f t="shared" si="74"/>
        <v>0</v>
      </c>
      <c r="R210" s="27">
        <f t="shared" si="75"/>
        <v>0.375</v>
      </c>
      <c r="S210" s="27">
        <f t="shared" si="76"/>
        <v>0</v>
      </c>
      <c r="T210" s="27">
        <f t="shared" si="77"/>
        <v>0.125</v>
      </c>
      <c r="U210" s="27">
        <f t="shared" si="78"/>
        <v>0.5</v>
      </c>
      <c r="V210" s="27">
        <f t="shared" si="79"/>
        <v>0</v>
      </c>
      <c r="W210" s="27">
        <f t="shared" si="80"/>
        <v>0</v>
      </c>
    </row>
    <row r="211" spans="1:23">
      <c r="A211" s="131"/>
      <c r="B211" s="131"/>
      <c r="C211" s="6" t="s">
        <v>18</v>
      </c>
      <c r="D211" s="24"/>
      <c r="E211" s="24"/>
      <c r="F211" s="24"/>
      <c r="G211" s="24">
        <v>4</v>
      </c>
      <c r="H211" s="24"/>
      <c r="I211" s="24">
        <v>2</v>
      </c>
      <c r="J211" s="24">
        <v>6</v>
      </c>
      <c r="K211" s="24"/>
      <c r="L211" s="24"/>
      <c r="M211" s="7">
        <v>12</v>
      </c>
      <c r="O211" s="27">
        <f t="shared" si="81"/>
        <v>0</v>
      </c>
      <c r="P211" s="27">
        <f t="shared" si="73"/>
        <v>0</v>
      </c>
      <c r="Q211" s="27">
        <f t="shared" si="74"/>
        <v>0</v>
      </c>
      <c r="R211" s="27">
        <f t="shared" si="75"/>
        <v>0.33333333333333331</v>
      </c>
      <c r="S211" s="27">
        <f t="shared" si="76"/>
        <v>0</v>
      </c>
      <c r="T211" s="27">
        <f t="shared" si="77"/>
        <v>0.16666666666666666</v>
      </c>
      <c r="U211" s="27">
        <f t="shared" si="78"/>
        <v>0.5</v>
      </c>
      <c r="V211" s="27">
        <f t="shared" si="79"/>
        <v>0</v>
      </c>
      <c r="W211" s="27">
        <f t="shared" si="80"/>
        <v>0</v>
      </c>
    </row>
    <row r="212" spans="1:23">
      <c r="A212" s="131"/>
      <c r="B212" s="131"/>
      <c r="C212" s="6" t="s">
        <v>22</v>
      </c>
      <c r="D212" s="24"/>
      <c r="E212" s="24"/>
      <c r="F212" s="24"/>
      <c r="G212" s="24">
        <v>1</v>
      </c>
      <c r="H212" s="24">
        <v>5</v>
      </c>
      <c r="I212" s="24">
        <v>8</v>
      </c>
      <c r="J212" s="24">
        <v>8</v>
      </c>
      <c r="K212" s="24">
        <v>1</v>
      </c>
      <c r="L212" s="24">
        <v>1</v>
      </c>
      <c r="M212" s="7">
        <v>24</v>
      </c>
      <c r="O212" s="27">
        <f t="shared" si="81"/>
        <v>0</v>
      </c>
      <c r="P212" s="27">
        <f t="shared" si="73"/>
        <v>0</v>
      </c>
      <c r="Q212" s="27">
        <f t="shared" si="74"/>
        <v>0</v>
      </c>
      <c r="R212" s="27">
        <f t="shared" si="75"/>
        <v>4.1666666666666664E-2</v>
      </c>
      <c r="S212" s="27">
        <f t="shared" si="76"/>
        <v>0.20833333333333334</v>
      </c>
      <c r="T212" s="27">
        <f t="shared" si="77"/>
        <v>0.33333333333333331</v>
      </c>
      <c r="U212" s="27">
        <f t="shared" si="78"/>
        <v>0.33333333333333331</v>
      </c>
      <c r="V212" s="27">
        <f t="shared" si="79"/>
        <v>4.1666666666666664E-2</v>
      </c>
      <c r="W212" s="27">
        <f t="shared" si="80"/>
        <v>4.1666666666666664E-2</v>
      </c>
    </row>
    <row r="213" spans="1:23">
      <c r="A213" s="131"/>
      <c r="B213" s="131"/>
      <c r="C213" s="6" t="s">
        <v>20</v>
      </c>
      <c r="D213" s="24">
        <v>2</v>
      </c>
      <c r="E213" s="24">
        <v>5</v>
      </c>
      <c r="F213" s="24">
        <v>6</v>
      </c>
      <c r="G213" s="24">
        <v>10</v>
      </c>
      <c r="H213" s="24">
        <v>12</v>
      </c>
      <c r="I213" s="24">
        <v>16</v>
      </c>
      <c r="J213" s="24">
        <v>6</v>
      </c>
      <c r="K213" s="24"/>
      <c r="L213" s="24"/>
      <c r="M213" s="7">
        <v>57</v>
      </c>
      <c r="O213" s="27">
        <f t="shared" si="81"/>
        <v>3.5087719298245612E-2</v>
      </c>
      <c r="P213" s="27">
        <f t="shared" si="73"/>
        <v>8.771929824561403E-2</v>
      </c>
      <c r="Q213" s="27">
        <f t="shared" si="74"/>
        <v>0.10526315789473684</v>
      </c>
      <c r="R213" s="27">
        <f t="shared" si="75"/>
        <v>0.17543859649122806</v>
      </c>
      <c r="S213" s="27">
        <f t="shared" si="76"/>
        <v>0.21052631578947367</v>
      </c>
      <c r="T213" s="27">
        <f t="shared" si="77"/>
        <v>0.2807017543859649</v>
      </c>
      <c r="U213" s="27">
        <f t="shared" si="78"/>
        <v>0.10526315789473684</v>
      </c>
      <c r="V213" s="27">
        <f t="shared" si="79"/>
        <v>0</v>
      </c>
      <c r="W213" s="27">
        <f t="shared" si="80"/>
        <v>0</v>
      </c>
    </row>
    <row r="214" spans="1:23">
      <c r="A214" s="131"/>
      <c r="B214" s="131"/>
      <c r="C214" s="6" t="s">
        <v>21</v>
      </c>
      <c r="D214" s="24">
        <v>6</v>
      </c>
      <c r="E214" s="24">
        <v>9</v>
      </c>
      <c r="F214" s="24"/>
      <c r="G214" s="24">
        <v>5</v>
      </c>
      <c r="H214" s="24">
        <v>16</v>
      </c>
      <c r="I214" s="24">
        <v>20</v>
      </c>
      <c r="J214" s="24">
        <v>6</v>
      </c>
      <c r="K214" s="24"/>
      <c r="L214" s="24"/>
      <c r="M214" s="7">
        <v>62</v>
      </c>
      <c r="O214" s="27">
        <f t="shared" si="81"/>
        <v>9.6774193548387094E-2</v>
      </c>
      <c r="P214" s="27">
        <f t="shared" si="73"/>
        <v>0.14516129032258066</v>
      </c>
      <c r="Q214" s="27">
        <f t="shared" si="74"/>
        <v>0</v>
      </c>
      <c r="R214" s="27">
        <f t="shared" si="75"/>
        <v>8.0645161290322578E-2</v>
      </c>
      <c r="S214" s="27">
        <f t="shared" si="76"/>
        <v>0.25806451612903225</v>
      </c>
      <c r="T214" s="27">
        <f t="shared" si="77"/>
        <v>0.32258064516129031</v>
      </c>
      <c r="U214" s="27">
        <f t="shared" si="78"/>
        <v>9.6774193548387094E-2</v>
      </c>
      <c r="V214" s="27">
        <f t="shared" si="79"/>
        <v>0</v>
      </c>
      <c r="W214" s="27">
        <f t="shared" si="80"/>
        <v>0</v>
      </c>
    </row>
    <row r="215" spans="1:23">
      <c r="A215" s="131"/>
      <c r="B215" s="18" t="s">
        <v>24</v>
      </c>
      <c r="C215" s="6" t="s">
        <v>25</v>
      </c>
      <c r="D215" s="24"/>
      <c r="E215" s="24"/>
      <c r="F215" s="24"/>
      <c r="G215" s="24">
        <v>6</v>
      </c>
      <c r="H215" s="24">
        <v>16</v>
      </c>
      <c r="I215" s="24">
        <v>21</v>
      </c>
      <c r="J215" s="24">
        <v>10</v>
      </c>
      <c r="K215" s="24">
        <v>4</v>
      </c>
      <c r="L215" s="24"/>
      <c r="M215" s="7">
        <v>57</v>
      </c>
      <c r="O215" s="27">
        <f t="shared" si="81"/>
        <v>0</v>
      </c>
      <c r="P215" s="27">
        <f t="shared" si="73"/>
        <v>0</v>
      </c>
      <c r="Q215" s="27">
        <f t="shared" si="74"/>
        <v>0</v>
      </c>
      <c r="R215" s="27">
        <f t="shared" si="75"/>
        <v>0.10526315789473684</v>
      </c>
      <c r="S215" s="27">
        <f t="shared" si="76"/>
        <v>0.2807017543859649</v>
      </c>
      <c r="T215" s="27">
        <f t="shared" si="77"/>
        <v>0.36842105263157893</v>
      </c>
      <c r="U215" s="27">
        <f t="shared" si="78"/>
        <v>0.17543859649122806</v>
      </c>
      <c r="V215" s="27">
        <f t="shared" si="79"/>
        <v>7.0175438596491224E-2</v>
      </c>
      <c r="W215" s="27">
        <f t="shared" si="80"/>
        <v>0</v>
      </c>
    </row>
    <row r="216" spans="1:23">
      <c r="A216" s="131"/>
      <c r="B216" s="131" t="s">
        <v>31</v>
      </c>
      <c r="C216" s="6" t="s">
        <v>34</v>
      </c>
      <c r="D216" s="24">
        <v>12</v>
      </c>
      <c r="E216" s="24">
        <v>12</v>
      </c>
      <c r="F216" s="24">
        <v>14</v>
      </c>
      <c r="G216" s="24">
        <v>2</v>
      </c>
      <c r="H216" s="24"/>
      <c r="I216" s="24"/>
      <c r="J216" s="24"/>
      <c r="K216" s="24"/>
      <c r="L216" s="24"/>
      <c r="M216" s="7">
        <v>40</v>
      </c>
      <c r="O216" s="27">
        <f t="shared" si="81"/>
        <v>0.3</v>
      </c>
      <c r="P216" s="27">
        <f t="shared" si="73"/>
        <v>0.3</v>
      </c>
      <c r="Q216" s="27">
        <f t="shared" si="74"/>
        <v>0.35</v>
      </c>
      <c r="R216" s="27">
        <f t="shared" si="75"/>
        <v>0.05</v>
      </c>
      <c r="S216" s="27">
        <f t="shared" si="76"/>
        <v>0</v>
      </c>
      <c r="T216" s="27">
        <f t="shared" si="77"/>
        <v>0</v>
      </c>
      <c r="U216" s="27">
        <f t="shared" si="78"/>
        <v>0</v>
      </c>
      <c r="V216" s="27">
        <f t="shared" si="79"/>
        <v>0</v>
      </c>
      <c r="W216" s="27">
        <f t="shared" si="80"/>
        <v>0</v>
      </c>
    </row>
    <row r="217" spans="1:23">
      <c r="A217" s="131"/>
      <c r="B217" s="131"/>
      <c r="C217" s="6" t="s">
        <v>35</v>
      </c>
      <c r="D217" s="24">
        <v>36</v>
      </c>
      <c r="E217" s="24">
        <v>88</v>
      </c>
      <c r="F217" s="24">
        <v>69</v>
      </c>
      <c r="G217" s="24"/>
      <c r="H217" s="24">
        <v>1</v>
      </c>
      <c r="I217" s="24">
        <v>2</v>
      </c>
      <c r="J217" s="24"/>
      <c r="K217" s="24"/>
      <c r="L217" s="24"/>
      <c r="M217" s="7">
        <v>196</v>
      </c>
      <c r="O217" s="27">
        <f t="shared" si="81"/>
        <v>0.18367346938775511</v>
      </c>
      <c r="P217" s="27">
        <f t="shared" si="73"/>
        <v>0.44897959183673469</v>
      </c>
      <c r="Q217" s="27">
        <f t="shared" si="74"/>
        <v>0.35204081632653061</v>
      </c>
      <c r="R217" s="27">
        <f t="shared" si="75"/>
        <v>0</v>
      </c>
      <c r="S217" s="27">
        <f t="shared" si="76"/>
        <v>5.1020408163265302E-3</v>
      </c>
      <c r="T217" s="27">
        <f t="shared" si="77"/>
        <v>1.020408163265306E-2</v>
      </c>
      <c r="U217" s="27">
        <f t="shared" si="78"/>
        <v>0</v>
      </c>
      <c r="V217" s="27">
        <f t="shared" si="79"/>
        <v>0</v>
      </c>
      <c r="W217" s="27">
        <f t="shared" si="80"/>
        <v>0</v>
      </c>
    </row>
    <row r="218" spans="1:23">
      <c r="A218" s="131"/>
      <c r="B218" s="131"/>
      <c r="C218" s="6" t="s">
        <v>36</v>
      </c>
      <c r="D218" s="24">
        <v>20</v>
      </c>
      <c r="E218" s="24">
        <v>11</v>
      </c>
      <c r="F218" s="24">
        <v>6</v>
      </c>
      <c r="G218" s="24"/>
      <c r="H218" s="24"/>
      <c r="I218" s="24"/>
      <c r="J218" s="24"/>
      <c r="K218" s="24"/>
      <c r="L218" s="24"/>
      <c r="M218" s="7">
        <v>37</v>
      </c>
      <c r="O218" s="27">
        <f t="shared" si="81"/>
        <v>0.54054054054054057</v>
      </c>
      <c r="P218" s="27">
        <f t="shared" si="73"/>
        <v>0.29729729729729731</v>
      </c>
      <c r="Q218" s="27">
        <f t="shared" si="74"/>
        <v>0.16216216216216217</v>
      </c>
      <c r="R218" s="27">
        <f t="shared" si="75"/>
        <v>0</v>
      </c>
      <c r="S218" s="27">
        <f t="shared" si="76"/>
        <v>0</v>
      </c>
      <c r="T218" s="27">
        <f t="shared" si="77"/>
        <v>0</v>
      </c>
      <c r="U218" s="27">
        <f t="shared" si="78"/>
        <v>0</v>
      </c>
      <c r="V218" s="27">
        <f t="shared" si="79"/>
        <v>0</v>
      </c>
      <c r="W218" s="27">
        <f t="shared" si="80"/>
        <v>0</v>
      </c>
    </row>
    <row r="219" spans="1:23">
      <c r="A219" s="131"/>
      <c r="B219" s="131"/>
      <c r="C219" s="6" t="s">
        <v>37</v>
      </c>
      <c r="D219" s="24">
        <v>13</v>
      </c>
      <c r="E219" s="24">
        <v>11</v>
      </c>
      <c r="F219" s="24">
        <v>7</v>
      </c>
      <c r="G219" s="24"/>
      <c r="H219" s="24"/>
      <c r="I219" s="24"/>
      <c r="J219" s="24"/>
      <c r="K219" s="24"/>
      <c r="L219" s="24"/>
      <c r="M219" s="7">
        <v>31</v>
      </c>
      <c r="O219" s="27">
        <f t="shared" si="81"/>
        <v>0.41935483870967744</v>
      </c>
      <c r="P219" s="27">
        <f t="shared" si="73"/>
        <v>0.35483870967741937</v>
      </c>
      <c r="Q219" s="27">
        <f t="shared" si="74"/>
        <v>0.22580645161290322</v>
      </c>
      <c r="R219" s="27">
        <f t="shared" si="75"/>
        <v>0</v>
      </c>
      <c r="S219" s="27">
        <f t="shared" si="76"/>
        <v>0</v>
      </c>
      <c r="T219" s="27">
        <f t="shared" si="77"/>
        <v>0</v>
      </c>
      <c r="U219" s="27">
        <f t="shared" si="78"/>
        <v>0</v>
      </c>
      <c r="V219" s="27">
        <f t="shared" si="79"/>
        <v>0</v>
      </c>
      <c r="W219" s="27">
        <f t="shared" si="80"/>
        <v>0</v>
      </c>
    </row>
    <row r="220" spans="1:23">
      <c r="A220" s="131"/>
      <c r="B220" s="131"/>
      <c r="C220" s="6" t="s">
        <v>39</v>
      </c>
      <c r="D220" s="24">
        <v>71</v>
      </c>
      <c r="E220" s="24">
        <v>24</v>
      </c>
      <c r="F220" s="24">
        <v>2</v>
      </c>
      <c r="G220" s="24"/>
      <c r="H220" s="24"/>
      <c r="I220" s="24"/>
      <c r="J220" s="24"/>
      <c r="K220" s="24"/>
      <c r="L220" s="24"/>
      <c r="M220" s="7">
        <v>97</v>
      </c>
      <c r="O220" s="27">
        <f t="shared" si="81"/>
        <v>0.73195876288659789</v>
      </c>
      <c r="P220" s="27">
        <f t="shared" si="73"/>
        <v>0.24742268041237114</v>
      </c>
      <c r="Q220" s="27">
        <f t="shared" si="74"/>
        <v>2.0618556701030927E-2</v>
      </c>
      <c r="R220" s="27">
        <f t="shared" si="75"/>
        <v>0</v>
      </c>
      <c r="S220" s="27">
        <f t="shared" si="76"/>
        <v>0</v>
      </c>
      <c r="T220" s="27">
        <f t="shared" si="77"/>
        <v>0</v>
      </c>
      <c r="U220" s="27">
        <f t="shared" si="78"/>
        <v>0</v>
      </c>
      <c r="V220" s="27">
        <f t="shared" si="79"/>
        <v>0</v>
      </c>
      <c r="W220" s="27">
        <f t="shared" si="80"/>
        <v>0</v>
      </c>
    </row>
    <row r="221" spans="1:23">
      <c r="A221" s="131"/>
      <c r="B221" s="131"/>
      <c r="C221" s="6" t="s">
        <v>40</v>
      </c>
      <c r="D221" s="24">
        <v>36</v>
      </c>
      <c r="E221" s="24">
        <v>14</v>
      </c>
      <c r="F221" s="24"/>
      <c r="G221" s="24"/>
      <c r="H221" s="24"/>
      <c r="I221" s="24"/>
      <c r="J221" s="24"/>
      <c r="K221" s="24"/>
      <c r="L221" s="24"/>
      <c r="M221" s="7">
        <v>50</v>
      </c>
      <c r="O221" s="27">
        <f t="shared" si="81"/>
        <v>0.72</v>
      </c>
      <c r="P221" s="27">
        <f t="shared" si="73"/>
        <v>0.28000000000000003</v>
      </c>
      <c r="Q221" s="27">
        <f t="shared" si="74"/>
        <v>0</v>
      </c>
      <c r="R221" s="27">
        <f t="shared" si="75"/>
        <v>0</v>
      </c>
      <c r="S221" s="27">
        <f t="shared" si="76"/>
        <v>0</v>
      </c>
      <c r="T221" s="27">
        <f t="shared" si="77"/>
        <v>0</v>
      </c>
      <c r="U221" s="27">
        <f t="shared" si="78"/>
        <v>0</v>
      </c>
      <c r="V221" s="27">
        <f t="shared" si="79"/>
        <v>0</v>
      </c>
      <c r="W221" s="27">
        <f t="shared" si="80"/>
        <v>0</v>
      </c>
    </row>
    <row r="222" spans="1:23">
      <c r="A222" s="131"/>
      <c r="B222" s="18" t="s">
        <v>41</v>
      </c>
      <c r="C222" s="6" t="s">
        <v>42</v>
      </c>
      <c r="D222" s="24"/>
      <c r="E222" s="24"/>
      <c r="F222" s="24"/>
      <c r="G222" s="24">
        <v>4</v>
      </c>
      <c r="H222" s="24">
        <v>3</v>
      </c>
      <c r="I222" s="24">
        <v>3</v>
      </c>
      <c r="J222" s="24">
        <v>2</v>
      </c>
      <c r="K222" s="24">
        <v>2</v>
      </c>
      <c r="L222" s="24"/>
      <c r="M222" s="7">
        <v>14</v>
      </c>
      <c r="O222" s="27">
        <f t="shared" si="81"/>
        <v>0</v>
      </c>
      <c r="P222" s="27">
        <f t="shared" si="73"/>
        <v>0</v>
      </c>
      <c r="Q222" s="27">
        <f t="shared" si="74"/>
        <v>0</v>
      </c>
      <c r="R222" s="27">
        <f t="shared" si="75"/>
        <v>0.2857142857142857</v>
      </c>
      <c r="S222" s="27">
        <f t="shared" si="76"/>
        <v>0.21428571428571427</v>
      </c>
      <c r="T222" s="27">
        <f t="shared" si="77"/>
        <v>0.21428571428571427</v>
      </c>
      <c r="U222" s="27">
        <f t="shared" si="78"/>
        <v>0.14285714285714285</v>
      </c>
      <c r="V222" s="27">
        <f t="shared" si="79"/>
        <v>0.14285714285714285</v>
      </c>
      <c r="W222" s="27">
        <f t="shared" si="80"/>
        <v>0</v>
      </c>
    </row>
    <row r="223" spans="1:23">
      <c r="A223" s="131"/>
      <c r="B223" s="14" t="s">
        <v>79</v>
      </c>
      <c r="C223" s="14"/>
      <c r="D223" s="15">
        <v>239</v>
      </c>
      <c r="E223" s="15">
        <v>289</v>
      </c>
      <c r="F223" s="15">
        <v>260</v>
      </c>
      <c r="G223" s="15">
        <v>175</v>
      </c>
      <c r="H223" s="15">
        <v>258</v>
      </c>
      <c r="I223" s="15">
        <v>466</v>
      </c>
      <c r="J223" s="15">
        <v>278</v>
      </c>
      <c r="K223" s="15">
        <v>21</v>
      </c>
      <c r="L223" s="15">
        <v>1</v>
      </c>
      <c r="M223" s="15">
        <v>1987</v>
      </c>
      <c r="O223" s="27">
        <f t="shared" si="81"/>
        <v>0.12028183190739809</v>
      </c>
      <c r="P223" s="27">
        <f t="shared" si="73"/>
        <v>0.14544539506794163</v>
      </c>
      <c r="Q223" s="27">
        <f t="shared" si="74"/>
        <v>0.13085052843482636</v>
      </c>
      <c r="R223" s="27">
        <f t="shared" si="75"/>
        <v>8.8072471061902372E-2</v>
      </c>
      <c r="S223" s="27">
        <f t="shared" si="76"/>
        <v>0.12984398590840462</v>
      </c>
      <c r="T223" s="27">
        <f t="shared" si="77"/>
        <v>0.23452440865626573</v>
      </c>
      <c r="U223" s="27">
        <f t="shared" si="78"/>
        <v>0.13990941117262204</v>
      </c>
      <c r="V223" s="27">
        <f t="shared" si="79"/>
        <v>1.0568696527428284E-2</v>
      </c>
      <c r="W223" s="27">
        <f t="shared" si="80"/>
        <v>5.0327126321087065E-4</v>
      </c>
    </row>
    <row r="224" spans="1:23">
      <c r="A224" s="131" t="s">
        <v>80</v>
      </c>
      <c r="B224" s="18" t="s">
        <v>41</v>
      </c>
      <c r="C224" s="6" t="s">
        <v>42</v>
      </c>
      <c r="D224" s="24"/>
      <c r="E224" s="24"/>
      <c r="F224" s="24"/>
      <c r="G224" s="24"/>
      <c r="H224" s="24">
        <v>2</v>
      </c>
      <c r="I224" s="24">
        <v>4</v>
      </c>
      <c r="J224" s="24">
        <v>12</v>
      </c>
      <c r="K224" s="24">
        <v>2</v>
      </c>
      <c r="L224" s="24"/>
      <c r="M224" s="7">
        <v>20</v>
      </c>
      <c r="O224" s="27">
        <f t="shared" si="81"/>
        <v>0</v>
      </c>
      <c r="P224" s="27">
        <f t="shared" si="73"/>
        <v>0</v>
      </c>
      <c r="Q224" s="27">
        <f t="shared" si="74"/>
        <v>0</v>
      </c>
      <c r="R224" s="27">
        <f t="shared" si="75"/>
        <v>0</v>
      </c>
      <c r="S224" s="27">
        <f t="shared" si="76"/>
        <v>0.1</v>
      </c>
      <c r="T224" s="27">
        <f t="shared" si="77"/>
        <v>0.2</v>
      </c>
      <c r="U224" s="27">
        <f t="shared" si="78"/>
        <v>0.6</v>
      </c>
      <c r="V224" s="27">
        <f t="shared" si="79"/>
        <v>0.1</v>
      </c>
      <c r="W224" s="27">
        <f t="shared" si="80"/>
        <v>0</v>
      </c>
    </row>
    <row r="225" spans="1:23">
      <c r="A225" s="131"/>
      <c r="B225" s="14" t="s">
        <v>81</v>
      </c>
      <c r="C225" s="14"/>
      <c r="D225" s="15"/>
      <c r="E225" s="15"/>
      <c r="F225" s="15"/>
      <c r="G225" s="15"/>
      <c r="H225" s="15">
        <v>2</v>
      </c>
      <c r="I225" s="15">
        <v>4</v>
      </c>
      <c r="J225" s="15">
        <v>12</v>
      </c>
      <c r="K225" s="15">
        <v>2</v>
      </c>
      <c r="L225" s="15"/>
      <c r="M225" s="15">
        <v>20</v>
      </c>
      <c r="O225" s="27">
        <f t="shared" si="81"/>
        <v>0</v>
      </c>
      <c r="P225" s="27">
        <f t="shared" si="73"/>
        <v>0</v>
      </c>
      <c r="Q225" s="27">
        <f t="shared" si="74"/>
        <v>0</v>
      </c>
      <c r="R225" s="27">
        <f t="shared" si="75"/>
        <v>0</v>
      </c>
      <c r="S225" s="27">
        <f t="shared" si="76"/>
        <v>0.1</v>
      </c>
      <c r="T225" s="27">
        <f t="shared" si="77"/>
        <v>0.2</v>
      </c>
      <c r="U225" s="27">
        <f t="shared" si="78"/>
        <v>0.6</v>
      </c>
      <c r="V225" s="27">
        <f t="shared" si="79"/>
        <v>0.1</v>
      </c>
      <c r="W225" s="27">
        <f t="shared" si="80"/>
        <v>0</v>
      </c>
    </row>
    <row r="226" spans="1:23">
      <c r="A226" s="131" t="s">
        <v>82</v>
      </c>
      <c r="B226" s="131" t="s">
        <v>4</v>
      </c>
      <c r="C226" s="6" t="s">
        <v>12</v>
      </c>
      <c r="D226" s="24">
        <v>5</v>
      </c>
      <c r="E226" s="24">
        <v>1</v>
      </c>
      <c r="F226" s="24">
        <v>6</v>
      </c>
      <c r="G226" s="24">
        <v>19</v>
      </c>
      <c r="H226" s="24">
        <v>18</v>
      </c>
      <c r="I226" s="24">
        <v>21</v>
      </c>
      <c r="J226" s="24">
        <v>8</v>
      </c>
      <c r="K226" s="24"/>
      <c r="L226" s="24"/>
      <c r="M226" s="7">
        <v>78</v>
      </c>
      <c r="O226" s="27">
        <f t="shared" si="81"/>
        <v>6.4102564102564097E-2</v>
      </c>
      <c r="P226" s="27">
        <f t="shared" si="73"/>
        <v>1.282051282051282E-2</v>
      </c>
      <c r="Q226" s="27">
        <f t="shared" si="74"/>
        <v>7.6923076923076927E-2</v>
      </c>
      <c r="R226" s="27">
        <f t="shared" si="75"/>
        <v>0.24358974358974358</v>
      </c>
      <c r="S226" s="27">
        <f t="shared" si="76"/>
        <v>0.23076923076923078</v>
      </c>
      <c r="T226" s="27">
        <f t="shared" si="77"/>
        <v>0.26923076923076922</v>
      </c>
      <c r="U226" s="27">
        <f t="shared" si="78"/>
        <v>0.10256410256410256</v>
      </c>
      <c r="V226" s="27">
        <f t="shared" si="79"/>
        <v>0</v>
      </c>
      <c r="W226" s="27">
        <f t="shared" si="80"/>
        <v>0</v>
      </c>
    </row>
    <row r="227" spans="1:23">
      <c r="A227" s="131"/>
      <c r="B227" s="131"/>
      <c r="C227" s="6" t="s">
        <v>13</v>
      </c>
      <c r="D227" s="24">
        <v>14</v>
      </c>
      <c r="E227" s="24">
        <v>20</v>
      </c>
      <c r="F227" s="24">
        <v>16</v>
      </c>
      <c r="G227" s="24"/>
      <c r="H227" s="24"/>
      <c r="I227" s="24"/>
      <c r="J227" s="24"/>
      <c r="K227" s="24"/>
      <c r="L227" s="24"/>
      <c r="M227" s="7">
        <v>50</v>
      </c>
      <c r="O227" s="27">
        <f t="shared" si="81"/>
        <v>0.28000000000000003</v>
      </c>
      <c r="P227" s="27">
        <f t="shared" si="73"/>
        <v>0.4</v>
      </c>
      <c r="Q227" s="27">
        <f t="shared" si="74"/>
        <v>0.32</v>
      </c>
      <c r="R227" s="27">
        <f t="shared" si="75"/>
        <v>0</v>
      </c>
      <c r="S227" s="27">
        <f t="shared" si="76"/>
        <v>0</v>
      </c>
      <c r="T227" s="27">
        <f t="shared" si="77"/>
        <v>0</v>
      </c>
      <c r="U227" s="27">
        <f t="shared" si="78"/>
        <v>0</v>
      </c>
      <c r="V227" s="27">
        <f t="shared" si="79"/>
        <v>0</v>
      </c>
      <c r="W227" s="27">
        <f t="shared" si="80"/>
        <v>0</v>
      </c>
    </row>
    <row r="228" spans="1:23">
      <c r="A228" s="131"/>
      <c r="B228" s="131"/>
      <c r="C228" s="6" t="s">
        <v>16</v>
      </c>
      <c r="D228" s="24">
        <v>2</v>
      </c>
      <c r="E228" s="24"/>
      <c r="F228" s="24">
        <v>1</v>
      </c>
      <c r="G228" s="24"/>
      <c r="H228" s="24">
        <v>2</v>
      </c>
      <c r="I228" s="24">
        <v>5</v>
      </c>
      <c r="J228" s="24">
        <v>2</v>
      </c>
      <c r="K228" s="24"/>
      <c r="L228" s="24"/>
      <c r="M228" s="7">
        <v>12</v>
      </c>
      <c r="O228" s="27">
        <f t="shared" si="81"/>
        <v>0.16666666666666666</v>
      </c>
      <c r="P228" s="27">
        <f t="shared" si="73"/>
        <v>0</v>
      </c>
      <c r="Q228" s="27">
        <f t="shared" si="74"/>
        <v>8.3333333333333329E-2</v>
      </c>
      <c r="R228" s="27">
        <f t="shared" si="75"/>
        <v>0</v>
      </c>
      <c r="S228" s="27">
        <f t="shared" si="76"/>
        <v>0.16666666666666666</v>
      </c>
      <c r="T228" s="27">
        <f t="shared" si="77"/>
        <v>0.41666666666666669</v>
      </c>
      <c r="U228" s="27">
        <f t="shared" si="78"/>
        <v>0.16666666666666666</v>
      </c>
      <c r="V228" s="27">
        <f t="shared" si="79"/>
        <v>0</v>
      </c>
      <c r="W228" s="27">
        <f t="shared" si="80"/>
        <v>0</v>
      </c>
    </row>
    <row r="229" spans="1:23">
      <c r="A229" s="131"/>
      <c r="B229" s="131"/>
      <c r="C229" s="6" t="s">
        <v>23</v>
      </c>
      <c r="D229" s="24"/>
      <c r="E229" s="24"/>
      <c r="F229" s="24">
        <v>7</v>
      </c>
      <c r="G229" s="24"/>
      <c r="H229" s="24">
        <v>1</v>
      </c>
      <c r="I229" s="24">
        <v>10</v>
      </c>
      <c r="J229" s="24">
        <v>4</v>
      </c>
      <c r="K229" s="24"/>
      <c r="L229" s="24"/>
      <c r="M229" s="7">
        <v>22</v>
      </c>
      <c r="O229" s="27">
        <f t="shared" si="81"/>
        <v>0</v>
      </c>
      <c r="P229" s="27">
        <f t="shared" si="73"/>
        <v>0</v>
      </c>
      <c r="Q229" s="27">
        <f t="shared" si="74"/>
        <v>0.31818181818181818</v>
      </c>
      <c r="R229" s="27">
        <f t="shared" si="75"/>
        <v>0</v>
      </c>
      <c r="S229" s="27">
        <f t="shared" si="76"/>
        <v>4.5454545454545456E-2</v>
      </c>
      <c r="T229" s="27">
        <f t="shared" si="77"/>
        <v>0.45454545454545453</v>
      </c>
      <c r="U229" s="27">
        <f t="shared" si="78"/>
        <v>0.18181818181818182</v>
      </c>
      <c r="V229" s="27">
        <f t="shared" si="79"/>
        <v>0</v>
      </c>
      <c r="W229" s="27">
        <f t="shared" si="80"/>
        <v>0</v>
      </c>
    </row>
    <row r="230" spans="1:23">
      <c r="A230" s="131"/>
      <c r="B230" s="131" t="s">
        <v>31</v>
      </c>
      <c r="C230" s="6" t="s">
        <v>34</v>
      </c>
      <c r="D230" s="24">
        <v>13</v>
      </c>
      <c r="E230" s="24">
        <v>9</v>
      </c>
      <c r="F230" s="24"/>
      <c r="G230" s="24"/>
      <c r="H230" s="24"/>
      <c r="I230" s="24"/>
      <c r="J230" s="24"/>
      <c r="K230" s="24"/>
      <c r="L230" s="24"/>
      <c r="M230" s="7">
        <v>22</v>
      </c>
      <c r="O230" s="27">
        <f t="shared" si="81"/>
        <v>0.59090909090909094</v>
      </c>
      <c r="P230" s="27">
        <f t="shared" si="73"/>
        <v>0.40909090909090912</v>
      </c>
      <c r="Q230" s="27">
        <f t="shared" si="74"/>
        <v>0</v>
      </c>
      <c r="R230" s="27">
        <f t="shared" si="75"/>
        <v>0</v>
      </c>
      <c r="S230" s="27">
        <f t="shared" si="76"/>
        <v>0</v>
      </c>
      <c r="T230" s="27">
        <f t="shared" si="77"/>
        <v>0</v>
      </c>
      <c r="U230" s="27">
        <f t="shared" si="78"/>
        <v>0</v>
      </c>
      <c r="V230" s="27">
        <f t="shared" si="79"/>
        <v>0</v>
      </c>
      <c r="W230" s="27">
        <f t="shared" si="80"/>
        <v>0</v>
      </c>
    </row>
    <row r="231" spans="1:23">
      <c r="A231" s="131"/>
      <c r="B231" s="131"/>
      <c r="C231" s="6" t="s">
        <v>38</v>
      </c>
      <c r="D231" s="24">
        <v>11</v>
      </c>
      <c r="E231" s="24">
        <v>9</v>
      </c>
      <c r="F231" s="24"/>
      <c r="G231" s="24"/>
      <c r="H231" s="24"/>
      <c r="I231" s="24">
        <v>1</v>
      </c>
      <c r="J231" s="24"/>
      <c r="K231" s="24"/>
      <c r="L231" s="24"/>
      <c r="M231" s="7">
        <v>21</v>
      </c>
      <c r="O231" s="27">
        <f t="shared" si="81"/>
        <v>0.52380952380952384</v>
      </c>
      <c r="P231" s="27">
        <f t="shared" si="73"/>
        <v>0.42857142857142855</v>
      </c>
      <c r="Q231" s="27">
        <f t="shared" si="74"/>
        <v>0</v>
      </c>
      <c r="R231" s="27">
        <f t="shared" si="75"/>
        <v>0</v>
      </c>
      <c r="S231" s="27">
        <f t="shared" si="76"/>
        <v>0</v>
      </c>
      <c r="T231" s="27">
        <f t="shared" si="77"/>
        <v>4.7619047619047616E-2</v>
      </c>
      <c r="U231" s="27">
        <f t="shared" si="78"/>
        <v>0</v>
      </c>
      <c r="V231" s="27">
        <f t="shared" si="79"/>
        <v>0</v>
      </c>
      <c r="W231" s="27">
        <f t="shared" si="80"/>
        <v>0</v>
      </c>
    </row>
    <row r="232" spans="1:23">
      <c r="A232" s="131"/>
      <c r="B232" s="131"/>
      <c r="C232" s="6" t="s">
        <v>39</v>
      </c>
      <c r="D232" s="24">
        <v>4</v>
      </c>
      <c r="E232" s="24">
        <v>4</v>
      </c>
      <c r="F232" s="24">
        <v>1</v>
      </c>
      <c r="G232" s="24"/>
      <c r="H232" s="24"/>
      <c r="I232" s="24"/>
      <c r="J232" s="24"/>
      <c r="K232" s="24"/>
      <c r="L232" s="24"/>
      <c r="M232" s="7">
        <v>9</v>
      </c>
      <c r="O232" s="27">
        <f t="shared" si="81"/>
        <v>0.44444444444444442</v>
      </c>
      <c r="P232" s="27">
        <f t="shared" si="73"/>
        <v>0.44444444444444442</v>
      </c>
      <c r="Q232" s="27">
        <f t="shared" si="74"/>
        <v>0.1111111111111111</v>
      </c>
      <c r="R232" s="27">
        <f t="shared" si="75"/>
        <v>0</v>
      </c>
      <c r="S232" s="27">
        <f t="shared" si="76"/>
        <v>0</v>
      </c>
      <c r="T232" s="27">
        <f t="shared" si="77"/>
        <v>0</v>
      </c>
      <c r="U232" s="27">
        <f t="shared" si="78"/>
        <v>0</v>
      </c>
      <c r="V232" s="27">
        <f t="shared" si="79"/>
        <v>0</v>
      </c>
      <c r="W232" s="27">
        <f t="shared" si="80"/>
        <v>0</v>
      </c>
    </row>
    <row r="233" spans="1:23">
      <c r="A233" s="131"/>
      <c r="B233" s="18" t="s">
        <v>41</v>
      </c>
      <c r="C233" s="6" t="s">
        <v>43</v>
      </c>
      <c r="D233" s="24"/>
      <c r="E233" s="24"/>
      <c r="F233" s="24"/>
      <c r="G233" s="24"/>
      <c r="H233" s="24"/>
      <c r="I233" s="24"/>
      <c r="J233" s="24">
        <v>8</v>
      </c>
      <c r="K233" s="24">
        <v>2</v>
      </c>
      <c r="L233" s="24"/>
      <c r="M233" s="7">
        <v>10</v>
      </c>
      <c r="O233" s="27">
        <f t="shared" si="81"/>
        <v>0</v>
      </c>
      <c r="P233" s="27">
        <f t="shared" si="73"/>
        <v>0</v>
      </c>
      <c r="Q233" s="27">
        <f t="shared" si="74"/>
        <v>0</v>
      </c>
      <c r="R233" s="27">
        <f t="shared" si="75"/>
        <v>0</v>
      </c>
      <c r="S233" s="27">
        <f t="shared" si="76"/>
        <v>0</v>
      </c>
      <c r="T233" s="27">
        <f t="shared" si="77"/>
        <v>0</v>
      </c>
      <c r="U233" s="27">
        <f t="shared" si="78"/>
        <v>0.8</v>
      </c>
      <c r="V233" s="27">
        <f t="shared" si="79"/>
        <v>0.2</v>
      </c>
      <c r="W233" s="27">
        <f t="shared" si="80"/>
        <v>0</v>
      </c>
    </row>
    <row r="234" spans="1:23">
      <c r="A234" s="131"/>
      <c r="B234" s="18" t="s">
        <v>44</v>
      </c>
      <c r="C234" s="6" t="s">
        <v>45</v>
      </c>
      <c r="D234" s="24"/>
      <c r="E234" s="24"/>
      <c r="F234" s="24"/>
      <c r="G234" s="24">
        <v>1</v>
      </c>
      <c r="H234" s="24">
        <v>3</v>
      </c>
      <c r="I234" s="24">
        <v>16</v>
      </c>
      <c r="J234" s="24">
        <v>8</v>
      </c>
      <c r="K234" s="24"/>
      <c r="L234" s="24"/>
      <c r="M234" s="7">
        <v>28</v>
      </c>
      <c r="O234" s="27">
        <f t="shared" si="81"/>
        <v>0</v>
      </c>
      <c r="P234" s="27">
        <f t="shared" si="73"/>
        <v>0</v>
      </c>
      <c r="Q234" s="27">
        <f t="shared" si="74"/>
        <v>0</v>
      </c>
      <c r="R234" s="27">
        <f t="shared" si="75"/>
        <v>3.5714285714285712E-2</v>
      </c>
      <c r="S234" s="27">
        <f t="shared" si="76"/>
        <v>0.10714285714285714</v>
      </c>
      <c r="T234" s="27">
        <f t="shared" si="77"/>
        <v>0.5714285714285714</v>
      </c>
      <c r="U234" s="27">
        <f t="shared" si="78"/>
        <v>0.2857142857142857</v>
      </c>
      <c r="V234" s="27">
        <f t="shared" si="79"/>
        <v>0</v>
      </c>
      <c r="W234" s="27">
        <f t="shared" si="80"/>
        <v>0</v>
      </c>
    </row>
    <row r="235" spans="1:23">
      <c r="A235" s="131"/>
      <c r="B235" s="14" t="s">
        <v>83</v>
      </c>
      <c r="C235" s="14"/>
      <c r="D235" s="15">
        <v>49</v>
      </c>
      <c r="E235" s="15">
        <v>43</v>
      </c>
      <c r="F235" s="15">
        <v>31</v>
      </c>
      <c r="G235" s="15">
        <v>20</v>
      </c>
      <c r="H235" s="15">
        <v>24</v>
      </c>
      <c r="I235" s="15">
        <v>53</v>
      </c>
      <c r="J235" s="15">
        <v>30</v>
      </c>
      <c r="K235" s="15">
        <v>2</v>
      </c>
      <c r="L235" s="15"/>
      <c r="M235" s="15">
        <v>252</v>
      </c>
      <c r="O235" s="27">
        <f t="shared" si="81"/>
        <v>0.19444444444444445</v>
      </c>
      <c r="P235" s="27">
        <f t="shared" si="73"/>
        <v>0.17063492063492064</v>
      </c>
      <c r="Q235" s="27">
        <f t="shared" si="74"/>
        <v>0.12301587301587301</v>
      </c>
      <c r="R235" s="27">
        <f t="shared" si="75"/>
        <v>7.9365079365079361E-2</v>
      </c>
      <c r="S235" s="27">
        <f t="shared" si="76"/>
        <v>9.5238095238095233E-2</v>
      </c>
      <c r="T235" s="27">
        <f t="shared" si="77"/>
        <v>0.21031746031746032</v>
      </c>
      <c r="U235" s="27">
        <f t="shared" si="78"/>
        <v>0.11904761904761904</v>
      </c>
      <c r="V235" s="27">
        <f t="shared" si="79"/>
        <v>7.9365079365079361E-3</v>
      </c>
      <c r="W235" s="27">
        <f t="shared" si="80"/>
        <v>0</v>
      </c>
    </row>
    <row r="236" spans="1:23">
      <c r="A236" s="131" t="s">
        <v>84</v>
      </c>
      <c r="B236" s="131" t="s">
        <v>4</v>
      </c>
      <c r="C236" s="6" t="s">
        <v>15</v>
      </c>
      <c r="D236" s="24">
        <v>15</v>
      </c>
      <c r="E236" s="24">
        <v>3</v>
      </c>
      <c r="F236" s="24">
        <v>2</v>
      </c>
      <c r="G236" s="24">
        <v>5</v>
      </c>
      <c r="H236" s="24">
        <v>15</v>
      </c>
      <c r="I236" s="24">
        <v>27</v>
      </c>
      <c r="J236" s="24">
        <v>13</v>
      </c>
      <c r="K236" s="24"/>
      <c r="L236" s="24"/>
      <c r="M236" s="7">
        <v>80</v>
      </c>
      <c r="O236" s="27">
        <f t="shared" si="81"/>
        <v>0.1875</v>
      </c>
      <c r="P236" s="27">
        <f t="shared" si="73"/>
        <v>3.7499999999999999E-2</v>
      </c>
      <c r="Q236" s="27">
        <f t="shared" si="74"/>
        <v>2.5000000000000001E-2</v>
      </c>
      <c r="R236" s="27">
        <f t="shared" si="75"/>
        <v>6.25E-2</v>
      </c>
      <c r="S236" s="27">
        <f t="shared" si="76"/>
        <v>0.1875</v>
      </c>
      <c r="T236" s="27">
        <f t="shared" si="77"/>
        <v>0.33750000000000002</v>
      </c>
      <c r="U236" s="27">
        <f t="shared" si="78"/>
        <v>0.16250000000000001</v>
      </c>
      <c r="V236" s="27">
        <f t="shared" si="79"/>
        <v>0</v>
      </c>
      <c r="W236" s="27">
        <f t="shared" si="80"/>
        <v>0</v>
      </c>
    </row>
    <row r="237" spans="1:23">
      <c r="A237" s="131"/>
      <c r="B237" s="131"/>
      <c r="C237" s="6" t="s">
        <v>16</v>
      </c>
      <c r="D237" s="24">
        <v>2</v>
      </c>
      <c r="E237" s="24">
        <v>1</v>
      </c>
      <c r="F237" s="24">
        <v>1</v>
      </c>
      <c r="G237" s="24"/>
      <c r="H237" s="24">
        <v>4</v>
      </c>
      <c r="I237" s="24">
        <v>7</v>
      </c>
      <c r="J237" s="24">
        <v>3</v>
      </c>
      <c r="K237" s="24"/>
      <c r="L237" s="24"/>
      <c r="M237" s="7">
        <v>18</v>
      </c>
      <c r="O237" s="27">
        <f t="shared" si="81"/>
        <v>0.1111111111111111</v>
      </c>
      <c r="P237" s="27">
        <f t="shared" ref="P237:P300" si="82">E237/M237</f>
        <v>5.5555555555555552E-2</v>
      </c>
      <c r="Q237" s="27">
        <f t="shared" ref="Q237:Q300" si="83">F237/M237</f>
        <v>5.5555555555555552E-2</v>
      </c>
      <c r="R237" s="27">
        <f t="shared" ref="R237:R300" si="84">G237/M237</f>
        <v>0</v>
      </c>
      <c r="S237" s="27">
        <f t="shared" ref="S237:S300" si="85">H237/M237</f>
        <v>0.22222222222222221</v>
      </c>
      <c r="T237" s="27">
        <f t="shared" ref="T237:T300" si="86">I237/M237</f>
        <v>0.3888888888888889</v>
      </c>
      <c r="U237" s="27">
        <f t="shared" ref="U237:U300" si="87">J237/M237</f>
        <v>0.16666666666666666</v>
      </c>
      <c r="V237" s="27">
        <f t="shared" ref="V237:V300" si="88">K237/M237</f>
        <v>0</v>
      </c>
      <c r="W237" s="27">
        <f t="shared" ref="W237:W300" si="89">L237/M237</f>
        <v>0</v>
      </c>
    </row>
    <row r="238" spans="1:23">
      <c r="A238" s="131"/>
      <c r="B238" s="18" t="s">
        <v>31</v>
      </c>
      <c r="C238" s="6" t="s">
        <v>38</v>
      </c>
      <c r="D238" s="24">
        <v>26</v>
      </c>
      <c r="E238" s="24">
        <v>4</v>
      </c>
      <c r="F238" s="24">
        <v>14</v>
      </c>
      <c r="G238" s="24"/>
      <c r="H238" s="24"/>
      <c r="I238" s="24"/>
      <c r="J238" s="24"/>
      <c r="K238" s="24"/>
      <c r="L238" s="24"/>
      <c r="M238" s="7">
        <v>44</v>
      </c>
      <c r="O238" s="27">
        <f t="shared" si="81"/>
        <v>0.59090909090909094</v>
      </c>
      <c r="P238" s="27">
        <f t="shared" si="82"/>
        <v>9.0909090909090912E-2</v>
      </c>
      <c r="Q238" s="27">
        <f t="shared" si="83"/>
        <v>0.31818181818181818</v>
      </c>
      <c r="R238" s="27">
        <f t="shared" si="84"/>
        <v>0</v>
      </c>
      <c r="S238" s="27">
        <f t="shared" si="85"/>
        <v>0</v>
      </c>
      <c r="T238" s="27">
        <f t="shared" si="86"/>
        <v>0</v>
      </c>
      <c r="U238" s="27">
        <f t="shared" si="87"/>
        <v>0</v>
      </c>
      <c r="V238" s="27">
        <f t="shared" si="88"/>
        <v>0</v>
      </c>
      <c r="W238" s="27">
        <f t="shared" si="89"/>
        <v>0</v>
      </c>
    </row>
    <row r="239" spans="1:23">
      <c r="A239" s="131"/>
      <c r="B239" s="18" t="s">
        <v>41</v>
      </c>
      <c r="C239" s="6" t="s">
        <v>42</v>
      </c>
      <c r="D239" s="24"/>
      <c r="E239" s="24"/>
      <c r="F239" s="24">
        <v>2</v>
      </c>
      <c r="G239" s="24">
        <v>2</v>
      </c>
      <c r="H239" s="24"/>
      <c r="I239" s="24">
        <v>4</v>
      </c>
      <c r="J239" s="24">
        <v>8</v>
      </c>
      <c r="K239" s="24">
        <v>2</v>
      </c>
      <c r="L239" s="24"/>
      <c r="M239" s="7">
        <v>18</v>
      </c>
      <c r="O239" s="27">
        <f t="shared" si="81"/>
        <v>0</v>
      </c>
      <c r="P239" s="27">
        <f t="shared" si="82"/>
        <v>0</v>
      </c>
      <c r="Q239" s="27">
        <f t="shared" si="83"/>
        <v>0.1111111111111111</v>
      </c>
      <c r="R239" s="27">
        <f t="shared" si="84"/>
        <v>0.1111111111111111</v>
      </c>
      <c r="S239" s="27">
        <f t="shared" si="85"/>
        <v>0</v>
      </c>
      <c r="T239" s="27">
        <f t="shared" si="86"/>
        <v>0.22222222222222221</v>
      </c>
      <c r="U239" s="27">
        <f t="shared" si="87"/>
        <v>0.44444444444444442</v>
      </c>
      <c r="V239" s="27">
        <f t="shared" si="88"/>
        <v>0.1111111111111111</v>
      </c>
      <c r="W239" s="27">
        <f t="shared" si="89"/>
        <v>0</v>
      </c>
    </row>
    <row r="240" spans="1:23">
      <c r="A240" s="131"/>
      <c r="B240" s="18" t="s">
        <v>44</v>
      </c>
      <c r="C240" s="6" t="s">
        <v>45</v>
      </c>
      <c r="D240" s="24"/>
      <c r="E240" s="24"/>
      <c r="F240" s="24"/>
      <c r="G240" s="24">
        <v>2</v>
      </c>
      <c r="H240" s="24">
        <v>4</v>
      </c>
      <c r="I240" s="24">
        <v>10</v>
      </c>
      <c r="J240" s="24">
        <v>4</v>
      </c>
      <c r="K240" s="24"/>
      <c r="L240" s="24"/>
      <c r="M240" s="7">
        <v>20</v>
      </c>
      <c r="O240" s="27">
        <f t="shared" si="81"/>
        <v>0</v>
      </c>
      <c r="P240" s="27">
        <f t="shared" si="82"/>
        <v>0</v>
      </c>
      <c r="Q240" s="27">
        <f t="shared" si="83"/>
        <v>0</v>
      </c>
      <c r="R240" s="27">
        <f t="shared" si="84"/>
        <v>0.1</v>
      </c>
      <c r="S240" s="27">
        <f t="shared" si="85"/>
        <v>0.2</v>
      </c>
      <c r="T240" s="27">
        <f t="shared" si="86"/>
        <v>0.5</v>
      </c>
      <c r="U240" s="27">
        <f t="shared" si="87"/>
        <v>0.2</v>
      </c>
      <c r="V240" s="27">
        <f t="shared" si="88"/>
        <v>0</v>
      </c>
      <c r="W240" s="27">
        <f t="shared" si="89"/>
        <v>0</v>
      </c>
    </row>
    <row r="241" spans="1:23">
      <c r="A241" s="131"/>
      <c r="B241" s="14" t="s">
        <v>85</v>
      </c>
      <c r="C241" s="14"/>
      <c r="D241" s="15">
        <v>43</v>
      </c>
      <c r="E241" s="15">
        <v>8</v>
      </c>
      <c r="F241" s="15">
        <v>19</v>
      </c>
      <c r="G241" s="15">
        <v>9</v>
      </c>
      <c r="H241" s="15">
        <v>23</v>
      </c>
      <c r="I241" s="15">
        <v>48</v>
      </c>
      <c r="J241" s="15">
        <v>28</v>
      </c>
      <c r="K241" s="15">
        <v>2</v>
      </c>
      <c r="L241" s="15"/>
      <c r="M241" s="15">
        <v>180</v>
      </c>
      <c r="O241" s="27">
        <f t="shared" si="81"/>
        <v>0.2388888888888889</v>
      </c>
      <c r="P241" s="27">
        <f t="shared" si="82"/>
        <v>4.4444444444444446E-2</v>
      </c>
      <c r="Q241" s="27">
        <f t="shared" si="83"/>
        <v>0.10555555555555556</v>
      </c>
      <c r="R241" s="27">
        <f t="shared" si="84"/>
        <v>0.05</v>
      </c>
      <c r="S241" s="27">
        <f t="shared" si="85"/>
        <v>0.12777777777777777</v>
      </c>
      <c r="T241" s="27">
        <f t="shared" si="86"/>
        <v>0.26666666666666666</v>
      </c>
      <c r="U241" s="27">
        <f t="shared" si="87"/>
        <v>0.15555555555555556</v>
      </c>
      <c r="V241" s="27">
        <f t="shared" si="88"/>
        <v>1.1111111111111112E-2</v>
      </c>
      <c r="W241" s="27">
        <f t="shared" si="89"/>
        <v>0</v>
      </c>
    </row>
    <row r="242" spans="1:23">
      <c r="A242" s="131" t="s">
        <v>86</v>
      </c>
      <c r="B242" s="131" t="s">
        <v>4</v>
      </c>
      <c r="C242" s="6" t="s">
        <v>12</v>
      </c>
      <c r="D242" s="24">
        <v>1</v>
      </c>
      <c r="E242" s="24"/>
      <c r="F242" s="24">
        <v>2</v>
      </c>
      <c r="G242" s="24">
        <v>4</v>
      </c>
      <c r="H242" s="24">
        <v>6</v>
      </c>
      <c r="I242" s="24">
        <v>6</v>
      </c>
      <c r="J242" s="24">
        <v>2</v>
      </c>
      <c r="K242" s="24">
        <v>2</v>
      </c>
      <c r="L242" s="24"/>
      <c r="M242" s="7">
        <v>23</v>
      </c>
      <c r="O242" s="27">
        <f t="shared" ref="O242:O305" si="90">D242/M242</f>
        <v>4.3478260869565216E-2</v>
      </c>
      <c r="P242" s="27">
        <f t="shared" si="82"/>
        <v>0</v>
      </c>
      <c r="Q242" s="27">
        <f t="shared" si="83"/>
        <v>8.6956521739130432E-2</v>
      </c>
      <c r="R242" s="27">
        <f t="shared" si="84"/>
        <v>0.17391304347826086</v>
      </c>
      <c r="S242" s="27">
        <f t="shared" si="85"/>
        <v>0.2608695652173913</v>
      </c>
      <c r="T242" s="27">
        <f t="shared" si="86"/>
        <v>0.2608695652173913</v>
      </c>
      <c r="U242" s="27">
        <f t="shared" si="87"/>
        <v>8.6956521739130432E-2</v>
      </c>
      <c r="V242" s="27">
        <f t="shared" si="88"/>
        <v>8.6956521739130432E-2</v>
      </c>
      <c r="W242" s="27">
        <f t="shared" si="89"/>
        <v>0</v>
      </c>
    </row>
    <row r="243" spans="1:23">
      <c r="A243" s="131"/>
      <c r="B243" s="131"/>
      <c r="C243" s="6" t="s">
        <v>13</v>
      </c>
      <c r="D243" s="24">
        <v>3</v>
      </c>
      <c r="E243" s="24">
        <v>6</v>
      </c>
      <c r="F243" s="24">
        <v>4</v>
      </c>
      <c r="G243" s="24"/>
      <c r="H243" s="24"/>
      <c r="I243" s="24"/>
      <c r="J243" s="24"/>
      <c r="K243" s="24"/>
      <c r="L243" s="24"/>
      <c r="M243" s="7">
        <v>13</v>
      </c>
      <c r="O243" s="27">
        <f t="shared" si="90"/>
        <v>0.23076923076923078</v>
      </c>
      <c r="P243" s="27">
        <f t="shared" si="82"/>
        <v>0.46153846153846156</v>
      </c>
      <c r="Q243" s="27">
        <f t="shared" si="83"/>
        <v>0.30769230769230771</v>
      </c>
      <c r="R243" s="27">
        <f t="shared" si="84"/>
        <v>0</v>
      </c>
      <c r="S243" s="27">
        <f t="shared" si="85"/>
        <v>0</v>
      </c>
      <c r="T243" s="27">
        <f t="shared" si="86"/>
        <v>0</v>
      </c>
      <c r="U243" s="27">
        <f t="shared" si="87"/>
        <v>0</v>
      </c>
      <c r="V243" s="27">
        <f t="shared" si="88"/>
        <v>0</v>
      </c>
      <c r="W243" s="27">
        <f t="shared" si="89"/>
        <v>0</v>
      </c>
    </row>
    <row r="244" spans="1:23">
      <c r="A244" s="131"/>
      <c r="B244" s="131"/>
      <c r="C244" s="6" t="s">
        <v>15</v>
      </c>
      <c r="D244" s="24">
        <v>7</v>
      </c>
      <c r="E244" s="24">
        <v>18</v>
      </c>
      <c r="F244" s="24">
        <v>17</v>
      </c>
      <c r="G244" s="24">
        <v>26</v>
      </c>
      <c r="H244" s="24">
        <v>24</v>
      </c>
      <c r="I244" s="24">
        <v>103</v>
      </c>
      <c r="J244" s="24">
        <v>80</v>
      </c>
      <c r="K244" s="24">
        <v>14</v>
      </c>
      <c r="L244" s="24"/>
      <c r="M244" s="7">
        <v>289</v>
      </c>
      <c r="O244" s="27">
        <f t="shared" si="90"/>
        <v>2.4221453287197232E-2</v>
      </c>
      <c r="P244" s="27">
        <f t="shared" si="82"/>
        <v>6.228373702422145E-2</v>
      </c>
      <c r="Q244" s="27">
        <f t="shared" si="83"/>
        <v>5.8823529411764705E-2</v>
      </c>
      <c r="R244" s="27">
        <f t="shared" si="84"/>
        <v>8.9965397923875437E-2</v>
      </c>
      <c r="S244" s="27">
        <f t="shared" si="85"/>
        <v>8.3044982698961933E-2</v>
      </c>
      <c r="T244" s="27">
        <f t="shared" si="86"/>
        <v>0.356401384083045</v>
      </c>
      <c r="U244" s="27">
        <f t="shared" si="87"/>
        <v>0.27681660899653981</v>
      </c>
      <c r="V244" s="27">
        <f t="shared" si="88"/>
        <v>4.8442906574394463E-2</v>
      </c>
      <c r="W244" s="27">
        <f t="shared" si="89"/>
        <v>0</v>
      </c>
    </row>
    <row r="245" spans="1:23">
      <c r="A245" s="131"/>
      <c r="B245" s="131"/>
      <c r="C245" s="6" t="s">
        <v>16</v>
      </c>
      <c r="D245" s="24">
        <v>1</v>
      </c>
      <c r="E245" s="24">
        <v>2</v>
      </c>
      <c r="F245" s="24">
        <v>4</v>
      </c>
      <c r="G245" s="24">
        <v>1</v>
      </c>
      <c r="H245" s="24">
        <v>5</v>
      </c>
      <c r="I245" s="24">
        <v>13</v>
      </c>
      <c r="J245" s="24">
        <v>9</v>
      </c>
      <c r="K245" s="24"/>
      <c r="L245" s="24"/>
      <c r="M245" s="7">
        <v>35</v>
      </c>
      <c r="O245" s="27">
        <f t="shared" si="90"/>
        <v>2.8571428571428571E-2</v>
      </c>
      <c r="P245" s="27">
        <f t="shared" si="82"/>
        <v>5.7142857142857141E-2</v>
      </c>
      <c r="Q245" s="27">
        <f t="shared" si="83"/>
        <v>0.11428571428571428</v>
      </c>
      <c r="R245" s="27">
        <f t="shared" si="84"/>
        <v>2.8571428571428571E-2</v>
      </c>
      <c r="S245" s="27">
        <f t="shared" si="85"/>
        <v>0.14285714285714285</v>
      </c>
      <c r="T245" s="27">
        <f t="shared" si="86"/>
        <v>0.37142857142857144</v>
      </c>
      <c r="U245" s="27">
        <f t="shared" si="87"/>
        <v>0.25714285714285712</v>
      </c>
      <c r="V245" s="27">
        <f t="shared" si="88"/>
        <v>0</v>
      </c>
      <c r="W245" s="27">
        <f t="shared" si="89"/>
        <v>0</v>
      </c>
    </row>
    <row r="246" spans="1:23">
      <c r="A246" s="131"/>
      <c r="B246" s="18" t="s">
        <v>24</v>
      </c>
      <c r="C246" s="6" t="s">
        <v>25</v>
      </c>
      <c r="D246" s="24"/>
      <c r="E246" s="24"/>
      <c r="F246" s="24"/>
      <c r="G246" s="24">
        <v>11</v>
      </c>
      <c r="H246" s="24">
        <v>4</v>
      </c>
      <c r="I246" s="24">
        <v>12</v>
      </c>
      <c r="J246" s="24">
        <v>8</v>
      </c>
      <c r="K246" s="24"/>
      <c r="L246" s="24"/>
      <c r="M246" s="7">
        <v>35</v>
      </c>
      <c r="O246" s="27">
        <f t="shared" si="90"/>
        <v>0</v>
      </c>
      <c r="P246" s="27">
        <f t="shared" si="82"/>
        <v>0</v>
      </c>
      <c r="Q246" s="27">
        <f t="shared" si="83"/>
        <v>0</v>
      </c>
      <c r="R246" s="27">
        <f t="shared" si="84"/>
        <v>0.31428571428571428</v>
      </c>
      <c r="S246" s="27">
        <f t="shared" si="85"/>
        <v>0.11428571428571428</v>
      </c>
      <c r="T246" s="27">
        <f t="shared" si="86"/>
        <v>0.34285714285714286</v>
      </c>
      <c r="U246" s="27">
        <f t="shared" si="87"/>
        <v>0.22857142857142856</v>
      </c>
      <c r="V246" s="27">
        <f t="shared" si="88"/>
        <v>0</v>
      </c>
      <c r="W246" s="27">
        <f t="shared" si="89"/>
        <v>0</v>
      </c>
    </row>
    <row r="247" spans="1:23">
      <c r="A247" s="131"/>
      <c r="B247" s="131" t="s">
        <v>31</v>
      </c>
      <c r="C247" s="6" t="s">
        <v>36</v>
      </c>
      <c r="D247" s="24">
        <v>10</v>
      </c>
      <c r="E247" s="24">
        <v>6</v>
      </c>
      <c r="F247" s="24">
        <v>2</v>
      </c>
      <c r="G247" s="24"/>
      <c r="H247" s="24"/>
      <c r="I247" s="24"/>
      <c r="J247" s="24"/>
      <c r="K247" s="24"/>
      <c r="L247" s="24"/>
      <c r="M247" s="7">
        <v>18</v>
      </c>
      <c r="O247" s="27">
        <f t="shared" si="90"/>
        <v>0.55555555555555558</v>
      </c>
      <c r="P247" s="27">
        <f t="shared" si="82"/>
        <v>0.33333333333333331</v>
      </c>
      <c r="Q247" s="27">
        <f t="shared" si="83"/>
        <v>0.1111111111111111</v>
      </c>
      <c r="R247" s="27">
        <f t="shared" si="84"/>
        <v>0</v>
      </c>
      <c r="S247" s="27">
        <f t="shared" si="85"/>
        <v>0</v>
      </c>
      <c r="T247" s="27">
        <f t="shared" si="86"/>
        <v>0</v>
      </c>
      <c r="U247" s="27">
        <f t="shared" si="87"/>
        <v>0</v>
      </c>
      <c r="V247" s="27">
        <f t="shared" si="88"/>
        <v>0</v>
      </c>
      <c r="W247" s="27">
        <f t="shared" si="89"/>
        <v>0</v>
      </c>
    </row>
    <row r="248" spans="1:23">
      <c r="A248" s="131"/>
      <c r="B248" s="131"/>
      <c r="C248" s="6" t="s">
        <v>39</v>
      </c>
      <c r="D248" s="24">
        <v>80</v>
      </c>
      <c r="E248" s="24">
        <v>38</v>
      </c>
      <c r="F248" s="24">
        <v>2</v>
      </c>
      <c r="G248" s="24"/>
      <c r="H248" s="24"/>
      <c r="I248" s="24"/>
      <c r="J248" s="24"/>
      <c r="K248" s="24"/>
      <c r="L248" s="24"/>
      <c r="M248" s="7">
        <v>120</v>
      </c>
      <c r="O248" s="27">
        <f t="shared" si="90"/>
        <v>0.66666666666666663</v>
      </c>
      <c r="P248" s="27">
        <f t="shared" si="82"/>
        <v>0.31666666666666665</v>
      </c>
      <c r="Q248" s="27">
        <f t="shared" si="83"/>
        <v>1.6666666666666666E-2</v>
      </c>
      <c r="R248" s="27">
        <f t="shared" si="84"/>
        <v>0</v>
      </c>
      <c r="S248" s="27">
        <f t="shared" si="85"/>
        <v>0</v>
      </c>
      <c r="T248" s="27">
        <f t="shared" si="86"/>
        <v>0</v>
      </c>
      <c r="U248" s="27">
        <f t="shared" si="87"/>
        <v>0</v>
      </c>
      <c r="V248" s="27">
        <f t="shared" si="88"/>
        <v>0</v>
      </c>
      <c r="W248" s="27">
        <f t="shared" si="89"/>
        <v>0</v>
      </c>
    </row>
    <row r="249" spans="1:23">
      <c r="A249" s="131"/>
      <c r="B249" s="131" t="s">
        <v>41</v>
      </c>
      <c r="C249" s="6" t="s">
        <v>42</v>
      </c>
      <c r="D249" s="24"/>
      <c r="E249" s="24">
        <v>2</v>
      </c>
      <c r="F249" s="24">
        <v>6</v>
      </c>
      <c r="G249" s="24">
        <v>10</v>
      </c>
      <c r="H249" s="24">
        <v>14</v>
      </c>
      <c r="I249" s="24">
        <v>22</v>
      </c>
      <c r="J249" s="24">
        <v>24</v>
      </c>
      <c r="K249" s="24">
        <v>4</v>
      </c>
      <c r="L249" s="24"/>
      <c r="M249" s="7">
        <v>82</v>
      </c>
      <c r="O249" s="27">
        <f t="shared" si="90"/>
        <v>0</v>
      </c>
      <c r="P249" s="27">
        <f t="shared" si="82"/>
        <v>2.4390243902439025E-2</v>
      </c>
      <c r="Q249" s="27">
        <f t="shared" si="83"/>
        <v>7.3170731707317069E-2</v>
      </c>
      <c r="R249" s="27">
        <f t="shared" si="84"/>
        <v>0.12195121951219512</v>
      </c>
      <c r="S249" s="27">
        <f t="shared" si="85"/>
        <v>0.17073170731707318</v>
      </c>
      <c r="T249" s="27">
        <f t="shared" si="86"/>
        <v>0.26829268292682928</v>
      </c>
      <c r="U249" s="27">
        <f t="shared" si="87"/>
        <v>0.29268292682926828</v>
      </c>
      <c r="V249" s="27">
        <f t="shared" si="88"/>
        <v>4.878048780487805E-2</v>
      </c>
      <c r="W249" s="27">
        <f t="shared" si="89"/>
        <v>0</v>
      </c>
    </row>
    <row r="250" spans="1:23">
      <c r="A250" s="131"/>
      <c r="B250" s="131"/>
      <c r="C250" s="6" t="s">
        <v>43</v>
      </c>
      <c r="D250" s="24"/>
      <c r="E250" s="24"/>
      <c r="F250" s="24"/>
      <c r="G250" s="24"/>
      <c r="H250" s="24"/>
      <c r="I250" s="24">
        <v>12</v>
      </c>
      <c r="J250" s="24">
        <v>16</v>
      </c>
      <c r="K250" s="24"/>
      <c r="L250" s="24"/>
      <c r="M250" s="7">
        <v>28</v>
      </c>
      <c r="O250" s="27">
        <f t="shared" si="90"/>
        <v>0</v>
      </c>
      <c r="P250" s="27">
        <f t="shared" si="82"/>
        <v>0</v>
      </c>
      <c r="Q250" s="27">
        <f t="shared" si="83"/>
        <v>0</v>
      </c>
      <c r="R250" s="27">
        <f t="shared" si="84"/>
        <v>0</v>
      </c>
      <c r="S250" s="27">
        <f t="shared" si="85"/>
        <v>0</v>
      </c>
      <c r="T250" s="27">
        <f t="shared" si="86"/>
        <v>0.42857142857142855</v>
      </c>
      <c r="U250" s="27">
        <f t="shared" si="87"/>
        <v>0.5714285714285714</v>
      </c>
      <c r="V250" s="27">
        <f t="shared" si="88"/>
        <v>0</v>
      </c>
      <c r="W250" s="27">
        <f t="shared" si="89"/>
        <v>0</v>
      </c>
    </row>
    <row r="251" spans="1:23">
      <c r="A251" s="131"/>
      <c r="B251" s="14" t="s">
        <v>87</v>
      </c>
      <c r="C251" s="14"/>
      <c r="D251" s="15">
        <v>102</v>
      </c>
      <c r="E251" s="15">
        <v>72</v>
      </c>
      <c r="F251" s="15">
        <v>37</v>
      </c>
      <c r="G251" s="15">
        <v>52</v>
      </c>
      <c r="H251" s="15">
        <v>53</v>
      </c>
      <c r="I251" s="15">
        <v>168</v>
      </c>
      <c r="J251" s="15">
        <v>139</v>
      </c>
      <c r="K251" s="15">
        <v>20</v>
      </c>
      <c r="L251" s="15"/>
      <c r="M251" s="15">
        <v>643</v>
      </c>
      <c r="O251" s="27">
        <f t="shared" si="90"/>
        <v>0.15863141524105753</v>
      </c>
      <c r="P251" s="27">
        <f t="shared" si="82"/>
        <v>0.1119751166407465</v>
      </c>
      <c r="Q251" s="27">
        <f t="shared" si="83"/>
        <v>5.7542768273716953E-2</v>
      </c>
      <c r="R251" s="27">
        <f t="shared" si="84"/>
        <v>8.0870917573872478E-2</v>
      </c>
      <c r="S251" s="27">
        <f t="shared" si="85"/>
        <v>8.2426127527216175E-2</v>
      </c>
      <c r="T251" s="27">
        <f t="shared" si="86"/>
        <v>0.26127527216174184</v>
      </c>
      <c r="U251" s="27">
        <f t="shared" si="87"/>
        <v>0.21617418351477449</v>
      </c>
      <c r="V251" s="27">
        <f t="shared" si="88"/>
        <v>3.110419906687403E-2</v>
      </c>
      <c r="W251" s="27">
        <f t="shared" si="89"/>
        <v>0</v>
      </c>
    </row>
    <row r="252" spans="1:23">
      <c r="A252" s="131" t="s">
        <v>88</v>
      </c>
      <c r="B252" s="131" t="s">
        <v>4</v>
      </c>
      <c r="C252" s="6" t="s">
        <v>12</v>
      </c>
      <c r="D252" s="24">
        <v>3</v>
      </c>
      <c r="E252" s="24"/>
      <c r="F252" s="24">
        <v>1</v>
      </c>
      <c r="G252" s="24">
        <v>4</v>
      </c>
      <c r="H252" s="24">
        <v>11</v>
      </c>
      <c r="I252" s="24">
        <v>19</v>
      </c>
      <c r="J252" s="24">
        <v>6</v>
      </c>
      <c r="K252" s="24"/>
      <c r="L252" s="24"/>
      <c r="M252" s="7">
        <v>44</v>
      </c>
      <c r="O252" s="27">
        <f t="shared" si="90"/>
        <v>6.8181818181818177E-2</v>
      </c>
      <c r="P252" s="27">
        <f t="shared" si="82"/>
        <v>0</v>
      </c>
      <c r="Q252" s="27">
        <f t="shared" si="83"/>
        <v>2.2727272727272728E-2</v>
      </c>
      <c r="R252" s="27">
        <f t="shared" si="84"/>
        <v>9.0909090909090912E-2</v>
      </c>
      <c r="S252" s="27">
        <f t="shared" si="85"/>
        <v>0.25</v>
      </c>
      <c r="T252" s="27">
        <f t="shared" si="86"/>
        <v>0.43181818181818182</v>
      </c>
      <c r="U252" s="27">
        <f t="shared" si="87"/>
        <v>0.13636363636363635</v>
      </c>
      <c r="V252" s="27">
        <f t="shared" si="88"/>
        <v>0</v>
      </c>
      <c r="W252" s="27">
        <f t="shared" si="89"/>
        <v>0</v>
      </c>
    </row>
    <row r="253" spans="1:23">
      <c r="A253" s="131"/>
      <c r="B253" s="131"/>
      <c r="C253" s="6" t="s">
        <v>13</v>
      </c>
      <c r="D253" s="24">
        <v>2</v>
      </c>
      <c r="E253" s="24"/>
      <c r="F253" s="24"/>
      <c r="G253" s="24"/>
      <c r="H253" s="24"/>
      <c r="I253" s="24"/>
      <c r="J253" s="24"/>
      <c r="K253" s="24"/>
      <c r="L253" s="24"/>
      <c r="M253" s="7">
        <v>2</v>
      </c>
      <c r="O253" s="27">
        <f t="shared" si="90"/>
        <v>1</v>
      </c>
      <c r="P253" s="27">
        <f t="shared" si="82"/>
        <v>0</v>
      </c>
      <c r="Q253" s="27">
        <f t="shared" si="83"/>
        <v>0</v>
      </c>
      <c r="R253" s="27">
        <f t="shared" si="84"/>
        <v>0</v>
      </c>
      <c r="S253" s="27">
        <f t="shared" si="85"/>
        <v>0</v>
      </c>
      <c r="T253" s="27">
        <f t="shared" si="86"/>
        <v>0</v>
      </c>
      <c r="U253" s="27">
        <f t="shared" si="87"/>
        <v>0</v>
      </c>
      <c r="V253" s="27">
        <f t="shared" si="88"/>
        <v>0</v>
      </c>
      <c r="W253" s="27">
        <f t="shared" si="89"/>
        <v>0</v>
      </c>
    </row>
    <row r="254" spans="1:23">
      <c r="A254" s="131"/>
      <c r="B254" s="131"/>
      <c r="C254" s="6" t="s">
        <v>15</v>
      </c>
      <c r="D254" s="24">
        <v>6</v>
      </c>
      <c r="E254" s="24">
        <v>40</v>
      </c>
      <c r="F254" s="24">
        <v>18</v>
      </c>
      <c r="G254" s="24">
        <v>31</v>
      </c>
      <c r="H254" s="24">
        <v>52</v>
      </c>
      <c r="I254" s="24">
        <v>110</v>
      </c>
      <c r="J254" s="24">
        <v>58</v>
      </c>
      <c r="K254" s="24">
        <v>3</v>
      </c>
      <c r="L254" s="24"/>
      <c r="M254" s="7">
        <v>318</v>
      </c>
      <c r="O254" s="27">
        <f t="shared" si="90"/>
        <v>1.8867924528301886E-2</v>
      </c>
      <c r="P254" s="27">
        <f t="shared" si="82"/>
        <v>0.12578616352201258</v>
      </c>
      <c r="Q254" s="27">
        <f t="shared" si="83"/>
        <v>5.6603773584905662E-2</v>
      </c>
      <c r="R254" s="27">
        <f t="shared" si="84"/>
        <v>9.7484276729559755E-2</v>
      </c>
      <c r="S254" s="27">
        <f t="shared" si="85"/>
        <v>0.16352201257861634</v>
      </c>
      <c r="T254" s="27">
        <f t="shared" si="86"/>
        <v>0.34591194968553457</v>
      </c>
      <c r="U254" s="27">
        <f t="shared" si="87"/>
        <v>0.18238993710691823</v>
      </c>
      <c r="V254" s="27">
        <f t="shared" si="88"/>
        <v>9.433962264150943E-3</v>
      </c>
      <c r="W254" s="27">
        <f t="shared" si="89"/>
        <v>0</v>
      </c>
    </row>
    <row r="255" spans="1:23">
      <c r="A255" s="131"/>
      <c r="B255" s="131"/>
      <c r="C255" s="6" t="s">
        <v>16</v>
      </c>
      <c r="D255" s="24">
        <v>2</v>
      </c>
      <c r="E255" s="24">
        <v>1</v>
      </c>
      <c r="F255" s="24">
        <v>5</v>
      </c>
      <c r="G255" s="24">
        <v>4</v>
      </c>
      <c r="H255" s="24">
        <v>9</v>
      </c>
      <c r="I255" s="24">
        <v>15</v>
      </c>
      <c r="J255" s="24">
        <v>10</v>
      </c>
      <c r="K255" s="24">
        <v>1</v>
      </c>
      <c r="L255" s="24"/>
      <c r="M255" s="7">
        <v>47</v>
      </c>
      <c r="O255" s="27">
        <f t="shared" si="90"/>
        <v>4.2553191489361701E-2</v>
      </c>
      <c r="P255" s="27">
        <f t="shared" si="82"/>
        <v>2.1276595744680851E-2</v>
      </c>
      <c r="Q255" s="27">
        <f t="shared" si="83"/>
        <v>0.10638297872340426</v>
      </c>
      <c r="R255" s="27">
        <f t="shared" si="84"/>
        <v>8.5106382978723402E-2</v>
      </c>
      <c r="S255" s="27">
        <f t="shared" si="85"/>
        <v>0.19148936170212766</v>
      </c>
      <c r="T255" s="27">
        <f t="shared" si="86"/>
        <v>0.31914893617021278</v>
      </c>
      <c r="U255" s="27">
        <f t="shared" si="87"/>
        <v>0.21276595744680851</v>
      </c>
      <c r="V255" s="27">
        <f t="shared" si="88"/>
        <v>2.1276595744680851E-2</v>
      </c>
      <c r="W255" s="27">
        <f t="shared" si="89"/>
        <v>0</v>
      </c>
    </row>
    <row r="256" spans="1:23">
      <c r="A256" s="131"/>
      <c r="B256" s="131"/>
      <c r="C256" s="6" t="s">
        <v>18</v>
      </c>
      <c r="D256" s="24"/>
      <c r="E256" s="24">
        <v>2</v>
      </c>
      <c r="F256" s="24">
        <v>4</v>
      </c>
      <c r="G256" s="24">
        <v>2</v>
      </c>
      <c r="H256" s="24">
        <v>1</v>
      </c>
      <c r="I256" s="24">
        <v>2</v>
      </c>
      <c r="J256" s="24"/>
      <c r="K256" s="24"/>
      <c r="L256" s="24"/>
      <c r="M256" s="7">
        <v>11</v>
      </c>
      <c r="O256" s="27">
        <f t="shared" si="90"/>
        <v>0</v>
      </c>
      <c r="P256" s="27">
        <f t="shared" si="82"/>
        <v>0.18181818181818182</v>
      </c>
      <c r="Q256" s="27">
        <f t="shared" si="83"/>
        <v>0.36363636363636365</v>
      </c>
      <c r="R256" s="27">
        <f t="shared" si="84"/>
        <v>0.18181818181818182</v>
      </c>
      <c r="S256" s="27">
        <f t="shared" si="85"/>
        <v>9.0909090909090912E-2</v>
      </c>
      <c r="T256" s="27">
        <f t="shared" si="86"/>
        <v>0.18181818181818182</v>
      </c>
      <c r="U256" s="27">
        <f t="shared" si="87"/>
        <v>0</v>
      </c>
      <c r="V256" s="27">
        <f t="shared" si="88"/>
        <v>0</v>
      </c>
      <c r="W256" s="27">
        <f t="shared" si="89"/>
        <v>0</v>
      </c>
    </row>
    <row r="257" spans="1:23">
      <c r="A257" s="131"/>
      <c r="B257" s="131"/>
      <c r="C257" s="6" t="s">
        <v>19</v>
      </c>
      <c r="D257" s="24"/>
      <c r="E257" s="24">
        <v>5</v>
      </c>
      <c r="F257" s="24">
        <v>5</v>
      </c>
      <c r="G257" s="24">
        <v>3</v>
      </c>
      <c r="H257" s="24">
        <v>5</v>
      </c>
      <c r="I257" s="24">
        <v>6</v>
      </c>
      <c r="J257" s="24">
        <v>3</v>
      </c>
      <c r="K257" s="24"/>
      <c r="L257" s="24"/>
      <c r="M257" s="7">
        <v>27</v>
      </c>
      <c r="O257" s="27">
        <f t="shared" si="90"/>
        <v>0</v>
      </c>
      <c r="P257" s="27">
        <f t="shared" si="82"/>
        <v>0.18518518518518517</v>
      </c>
      <c r="Q257" s="27">
        <f t="shared" si="83"/>
        <v>0.18518518518518517</v>
      </c>
      <c r="R257" s="27">
        <f t="shared" si="84"/>
        <v>0.1111111111111111</v>
      </c>
      <c r="S257" s="27">
        <f t="shared" si="85"/>
        <v>0.18518518518518517</v>
      </c>
      <c r="T257" s="27">
        <f t="shared" si="86"/>
        <v>0.22222222222222221</v>
      </c>
      <c r="U257" s="27">
        <f t="shared" si="87"/>
        <v>0.1111111111111111</v>
      </c>
      <c r="V257" s="27">
        <f t="shared" si="88"/>
        <v>0</v>
      </c>
      <c r="W257" s="27">
        <f t="shared" si="89"/>
        <v>0</v>
      </c>
    </row>
    <row r="258" spans="1:23">
      <c r="A258" s="131"/>
      <c r="B258" s="131"/>
      <c r="C258" s="6" t="s">
        <v>20</v>
      </c>
      <c r="D258" s="24"/>
      <c r="E258" s="24">
        <v>3</v>
      </c>
      <c r="F258" s="24">
        <v>4</v>
      </c>
      <c r="G258" s="24">
        <v>13</v>
      </c>
      <c r="H258" s="24">
        <v>9</v>
      </c>
      <c r="I258" s="24">
        <v>26</v>
      </c>
      <c r="J258" s="24">
        <v>9</v>
      </c>
      <c r="K258" s="24"/>
      <c r="L258" s="24"/>
      <c r="M258" s="7">
        <v>64</v>
      </c>
      <c r="O258" s="27">
        <f t="shared" si="90"/>
        <v>0</v>
      </c>
      <c r="P258" s="27">
        <f t="shared" si="82"/>
        <v>4.6875E-2</v>
      </c>
      <c r="Q258" s="27">
        <f t="shared" si="83"/>
        <v>6.25E-2</v>
      </c>
      <c r="R258" s="27">
        <f t="shared" si="84"/>
        <v>0.203125</v>
      </c>
      <c r="S258" s="27">
        <f t="shared" si="85"/>
        <v>0.140625</v>
      </c>
      <c r="T258" s="27">
        <f t="shared" si="86"/>
        <v>0.40625</v>
      </c>
      <c r="U258" s="27">
        <f t="shared" si="87"/>
        <v>0.140625</v>
      </c>
      <c r="V258" s="27">
        <f t="shared" si="88"/>
        <v>0</v>
      </c>
      <c r="W258" s="27">
        <f t="shared" si="89"/>
        <v>0</v>
      </c>
    </row>
    <row r="259" spans="1:23">
      <c r="A259" s="131"/>
      <c r="B259" s="131"/>
      <c r="C259" s="6" t="s">
        <v>21</v>
      </c>
      <c r="D259" s="24">
        <v>2</v>
      </c>
      <c r="E259" s="24"/>
      <c r="F259" s="24">
        <v>6</v>
      </c>
      <c r="G259" s="24">
        <v>2</v>
      </c>
      <c r="H259" s="24">
        <v>6</v>
      </c>
      <c r="I259" s="24">
        <v>10</v>
      </c>
      <c r="J259" s="24">
        <v>2</v>
      </c>
      <c r="K259" s="24"/>
      <c r="L259" s="24"/>
      <c r="M259" s="7">
        <v>28</v>
      </c>
      <c r="O259" s="27">
        <f t="shared" si="90"/>
        <v>7.1428571428571425E-2</v>
      </c>
      <c r="P259" s="27">
        <f t="shared" si="82"/>
        <v>0</v>
      </c>
      <c r="Q259" s="27">
        <f t="shared" si="83"/>
        <v>0.21428571428571427</v>
      </c>
      <c r="R259" s="27">
        <f t="shared" si="84"/>
        <v>7.1428571428571425E-2</v>
      </c>
      <c r="S259" s="27">
        <f t="shared" si="85"/>
        <v>0.21428571428571427</v>
      </c>
      <c r="T259" s="27">
        <f t="shared" si="86"/>
        <v>0.35714285714285715</v>
      </c>
      <c r="U259" s="27">
        <f t="shared" si="87"/>
        <v>7.1428571428571425E-2</v>
      </c>
      <c r="V259" s="27">
        <f t="shared" si="88"/>
        <v>0</v>
      </c>
      <c r="W259" s="27">
        <f t="shared" si="89"/>
        <v>0</v>
      </c>
    </row>
    <row r="260" spans="1:23">
      <c r="A260" s="131"/>
      <c r="B260" s="18" t="s">
        <v>24</v>
      </c>
      <c r="C260" s="6" t="s">
        <v>25</v>
      </c>
      <c r="D260" s="24"/>
      <c r="E260" s="24"/>
      <c r="F260" s="24"/>
      <c r="G260" s="24"/>
      <c r="H260" s="24">
        <v>1</v>
      </c>
      <c r="I260" s="24"/>
      <c r="J260" s="24"/>
      <c r="K260" s="24"/>
      <c r="L260" s="24"/>
      <c r="M260" s="7">
        <v>1</v>
      </c>
      <c r="O260" s="27">
        <f t="shared" si="90"/>
        <v>0</v>
      </c>
      <c r="P260" s="27">
        <f t="shared" si="82"/>
        <v>0</v>
      </c>
      <c r="Q260" s="27">
        <f t="shared" si="83"/>
        <v>0</v>
      </c>
      <c r="R260" s="27">
        <f t="shared" si="84"/>
        <v>0</v>
      </c>
      <c r="S260" s="27">
        <f t="shared" si="85"/>
        <v>1</v>
      </c>
      <c r="T260" s="27">
        <f t="shared" si="86"/>
        <v>0</v>
      </c>
      <c r="U260" s="27">
        <f t="shared" si="87"/>
        <v>0</v>
      </c>
      <c r="V260" s="27">
        <f t="shared" si="88"/>
        <v>0</v>
      </c>
      <c r="W260" s="27">
        <f t="shared" si="89"/>
        <v>0</v>
      </c>
    </row>
    <row r="261" spans="1:23">
      <c r="A261" s="131"/>
      <c r="B261" s="14" t="s">
        <v>89</v>
      </c>
      <c r="C261" s="14"/>
      <c r="D261" s="15">
        <v>15</v>
      </c>
      <c r="E261" s="15">
        <v>51</v>
      </c>
      <c r="F261" s="15">
        <v>43</v>
      </c>
      <c r="G261" s="15">
        <v>59</v>
      </c>
      <c r="H261" s="15">
        <v>94</v>
      </c>
      <c r="I261" s="15">
        <v>188</v>
      </c>
      <c r="J261" s="15">
        <v>88</v>
      </c>
      <c r="K261" s="15">
        <v>4</v>
      </c>
      <c r="L261" s="15"/>
      <c r="M261" s="15">
        <v>542</v>
      </c>
      <c r="O261" s="27">
        <f t="shared" si="90"/>
        <v>2.7675276752767528E-2</v>
      </c>
      <c r="P261" s="27">
        <f t="shared" si="82"/>
        <v>9.4095940959409596E-2</v>
      </c>
      <c r="Q261" s="27">
        <f t="shared" si="83"/>
        <v>7.9335793357933573E-2</v>
      </c>
      <c r="R261" s="27">
        <f t="shared" si="84"/>
        <v>0.10885608856088561</v>
      </c>
      <c r="S261" s="27">
        <f t="shared" si="85"/>
        <v>0.17343173431734318</v>
      </c>
      <c r="T261" s="27">
        <f t="shared" si="86"/>
        <v>0.34686346863468637</v>
      </c>
      <c r="U261" s="27">
        <f t="shared" si="87"/>
        <v>0.16236162361623616</v>
      </c>
      <c r="V261" s="27">
        <f t="shared" si="88"/>
        <v>7.3800738007380072E-3</v>
      </c>
      <c r="W261" s="27">
        <f t="shared" si="89"/>
        <v>0</v>
      </c>
    </row>
    <row r="262" spans="1:23">
      <c r="A262" s="131" t="s">
        <v>90</v>
      </c>
      <c r="B262" s="131" t="s">
        <v>4</v>
      </c>
      <c r="C262" s="6" t="s">
        <v>8</v>
      </c>
      <c r="D262" s="24">
        <v>11</v>
      </c>
      <c r="E262" s="24">
        <v>36</v>
      </c>
      <c r="F262" s="24">
        <v>18</v>
      </c>
      <c r="G262" s="24">
        <v>48</v>
      </c>
      <c r="H262" s="24">
        <v>65</v>
      </c>
      <c r="I262" s="24">
        <v>166</v>
      </c>
      <c r="J262" s="24">
        <v>81</v>
      </c>
      <c r="K262" s="24">
        <v>7</v>
      </c>
      <c r="L262" s="24"/>
      <c r="M262" s="7">
        <v>432</v>
      </c>
      <c r="O262" s="27">
        <f t="shared" si="90"/>
        <v>2.5462962962962962E-2</v>
      </c>
      <c r="P262" s="27">
        <f t="shared" si="82"/>
        <v>8.3333333333333329E-2</v>
      </c>
      <c r="Q262" s="27">
        <f t="shared" si="83"/>
        <v>4.1666666666666664E-2</v>
      </c>
      <c r="R262" s="27">
        <f t="shared" si="84"/>
        <v>0.1111111111111111</v>
      </c>
      <c r="S262" s="27">
        <f t="shared" si="85"/>
        <v>0.15046296296296297</v>
      </c>
      <c r="T262" s="27">
        <f t="shared" si="86"/>
        <v>0.38425925925925924</v>
      </c>
      <c r="U262" s="27">
        <f t="shared" si="87"/>
        <v>0.1875</v>
      </c>
      <c r="V262" s="27">
        <f t="shared" si="88"/>
        <v>1.6203703703703703E-2</v>
      </c>
      <c r="W262" s="27">
        <f t="shared" si="89"/>
        <v>0</v>
      </c>
    </row>
    <row r="263" spans="1:23">
      <c r="A263" s="131"/>
      <c r="B263" s="131"/>
      <c r="C263" s="6" t="s">
        <v>9</v>
      </c>
      <c r="D263" s="24">
        <v>4</v>
      </c>
      <c r="E263" s="24">
        <v>4</v>
      </c>
      <c r="F263" s="24">
        <v>6</v>
      </c>
      <c r="G263" s="24">
        <v>9</v>
      </c>
      <c r="H263" s="24">
        <v>14</v>
      </c>
      <c r="I263" s="24">
        <v>38</v>
      </c>
      <c r="J263" s="24">
        <v>33</v>
      </c>
      <c r="K263" s="24">
        <v>6</v>
      </c>
      <c r="L263" s="24"/>
      <c r="M263" s="7">
        <v>114</v>
      </c>
      <c r="O263" s="27">
        <f t="shared" si="90"/>
        <v>3.5087719298245612E-2</v>
      </c>
      <c r="P263" s="27">
        <f t="shared" si="82"/>
        <v>3.5087719298245612E-2</v>
      </c>
      <c r="Q263" s="27">
        <f t="shared" si="83"/>
        <v>5.2631578947368418E-2</v>
      </c>
      <c r="R263" s="27">
        <f t="shared" si="84"/>
        <v>7.8947368421052627E-2</v>
      </c>
      <c r="S263" s="27">
        <f t="shared" si="85"/>
        <v>0.12280701754385964</v>
      </c>
      <c r="T263" s="27">
        <f t="shared" si="86"/>
        <v>0.33333333333333331</v>
      </c>
      <c r="U263" s="27">
        <f t="shared" si="87"/>
        <v>0.28947368421052633</v>
      </c>
      <c r="V263" s="27">
        <f t="shared" si="88"/>
        <v>5.2631578947368418E-2</v>
      </c>
      <c r="W263" s="27">
        <f t="shared" si="89"/>
        <v>0</v>
      </c>
    </row>
    <row r="264" spans="1:23">
      <c r="A264" s="131"/>
      <c r="B264" s="131"/>
      <c r="C264" s="6" t="s">
        <v>10</v>
      </c>
      <c r="D264" s="24">
        <v>7</v>
      </c>
      <c r="E264" s="24">
        <v>7</v>
      </c>
      <c r="F264" s="24">
        <v>10</v>
      </c>
      <c r="G264" s="24">
        <v>26</v>
      </c>
      <c r="H264" s="24">
        <v>14</v>
      </c>
      <c r="I264" s="24">
        <v>69</v>
      </c>
      <c r="J264" s="24">
        <v>57</v>
      </c>
      <c r="K264" s="24">
        <v>2</v>
      </c>
      <c r="L264" s="24"/>
      <c r="M264" s="7">
        <v>192</v>
      </c>
      <c r="O264" s="27">
        <f t="shared" si="90"/>
        <v>3.6458333333333336E-2</v>
      </c>
      <c r="P264" s="27">
        <f t="shared" si="82"/>
        <v>3.6458333333333336E-2</v>
      </c>
      <c r="Q264" s="27">
        <f t="shared" si="83"/>
        <v>5.2083333333333336E-2</v>
      </c>
      <c r="R264" s="27">
        <f t="shared" si="84"/>
        <v>0.13541666666666666</v>
      </c>
      <c r="S264" s="27">
        <f t="shared" si="85"/>
        <v>7.2916666666666671E-2</v>
      </c>
      <c r="T264" s="27">
        <f t="shared" si="86"/>
        <v>0.359375</v>
      </c>
      <c r="U264" s="27">
        <f t="shared" si="87"/>
        <v>0.296875</v>
      </c>
      <c r="V264" s="27">
        <f t="shared" si="88"/>
        <v>1.0416666666666666E-2</v>
      </c>
      <c r="W264" s="27">
        <f t="shared" si="89"/>
        <v>0</v>
      </c>
    </row>
    <row r="265" spans="1:23">
      <c r="A265" s="131"/>
      <c r="B265" s="131"/>
      <c r="C265" s="6" t="s">
        <v>11</v>
      </c>
      <c r="D265" s="24"/>
      <c r="E265" s="24"/>
      <c r="F265" s="24"/>
      <c r="G265" s="24">
        <v>6</v>
      </c>
      <c r="H265" s="24">
        <v>3</v>
      </c>
      <c r="I265" s="24">
        <v>18</v>
      </c>
      <c r="J265" s="24">
        <v>8</v>
      </c>
      <c r="K265" s="24"/>
      <c r="L265" s="24"/>
      <c r="M265" s="7">
        <v>35</v>
      </c>
      <c r="O265" s="27">
        <f t="shared" si="90"/>
        <v>0</v>
      </c>
      <c r="P265" s="27">
        <f t="shared" si="82"/>
        <v>0</v>
      </c>
      <c r="Q265" s="27">
        <f t="shared" si="83"/>
        <v>0</v>
      </c>
      <c r="R265" s="27">
        <f t="shared" si="84"/>
        <v>0.17142857142857143</v>
      </c>
      <c r="S265" s="27">
        <f t="shared" si="85"/>
        <v>8.5714285714285715E-2</v>
      </c>
      <c r="T265" s="27">
        <f t="shared" si="86"/>
        <v>0.51428571428571423</v>
      </c>
      <c r="U265" s="27">
        <f t="shared" si="87"/>
        <v>0.22857142857142856</v>
      </c>
      <c r="V265" s="27">
        <f t="shared" si="88"/>
        <v>0</v>
      </c>
      <c r="W265" s="27">
        <f t="shared" si="89"/>
        <v>0</v>
      </c>
    </row>
    <row r="266" spans="1:23">
      <c r="A266" s="131"/>
      <c r="B266" s="131"/>
      <c r="C266" s="6" t="s">
        <v>12</v>
      </c>
      <c r="D266" s="24"/>
      <c r="E266" s="24"/>
      <c r="F266" s="24">
        <v>1</v>
      </c>
      <c r="G266" s="24">
        <v>1</v>
      </c>
      <c r="H266" s="24">
        <v>4</v>
      </c>
      <c r="I266" s="24">
        <v>4</v>
      </c>
      <c r="J266" s="24">
        <v>4</v>
      </c>
      <c r="K266" s="24">
        <v>3</v>
      </c>
      <c r="L266" s="24"/>
      <c r="M266" s="7">
        <v>17</v>
      </c>
      <c r="O266" s="27">
        <f t="shared" si="90"/>
        <v>0</v>
      </c>
      <c r="P266" s="27">
        <f t="shared" si="82"/>
        <v>0</v>
      </c>
      <c r="Q266" s="27">
        <f t="shared" si="83"/>
        <v>5.8823529411764705E-2</v>
      </c>
      <c r="R266" s="27">
        <f t="shared" si="84"/>
        <v>5.8823529411764705E-2</v>
      </c>
      <c r="S266" s="27">
        <f t="shared" si="85"/>
        <v>0.23529411764705882</v>
      </c>
      <c r="T266" s="27">
        <f t="shared" si="86"/>
        <v>0.23529411764705882</v>
      </c>
      <c r="U266" s="27">
        <f t="shared" si="87"/>
        <v>0.23529411764705882</v>
      </c>
      <c r="V266" s="27">
        <f t="shared" si="88"/>
        <v>0.17647058823529413</v>
      </c>
      <c r="W266" s="27">
        <f t="shared" si="89"/>
        <v>0</v>
      </c>
    </row>
    <row r="267" spans="1:23">
      <c r="A267" s="131"/>
      <c r="B267" s="131"/>
      <c r="C267" s="6" t="s">
        <v>13</v>
      </c>
      <c r="D267" s="24">
        <v>3</v>
      </c>
      <c r="E267" s="24">
        <v>21</v>
      </c>
      <c r="F267" s="24">
        <v>16</v>
      </c>
      <c r="G267" s="24"/>
      <c r="H267" s="24"/>
      <c r="I267" s="24"/>
      <c r="J267" s="24"/>
      <c r="K267" s="24"/>
      <c r="L267" s="24"/>
      <c r="M267" s="7">
        <v>40</v>
      </c>
      <c r="O267" s="27">
        <f t="shared" si="90"/>
        <v>7.4999999999999997E-2</v>
      </c>
      <c r="P267" s="27">
        <f t="shared" si="82"/>
        <v>0.52500000000000002</v>
      </c>
      <c r="Q267" s="27">
        <f t="shared" si="83"/>
        <v>0.4</v>
      </c>
      <c r="R267" s="27">
        <f t="shared" si="84"/>
        <v>0</v>
      </c>
      <c r="S267" s="27">
        <f t="shared" si="85"/>
        <v>0</v>
      </c>
      <c r="T267" s="27">
        <f t="shared" si="86"/>
        <v>0</v>
      </c>
      <c r="U267" s="27">
        <f t="shared" si="87"/>
        <v>0</v>
      </c>
      <c r="V267" s="27">
        <f t="shared" si="88"/>
        <v>0</v>
      </c>
      <c r="W267" s="27">
        <f t="shared" si="89"/>
        <v>0</v>
      </c>
    </row>
    <row r="268" spans="1:23">
      <c r="A268" s="131"/>
      <c r="B268" s="131"/>
      <c r="C268" s="6" t="s">
        <v>15</v>
      </c>
      <c r="D268" s="24">
        <v>1</v>
      </c>
      <c r="E268" s="24">
        <v>17</v>
      </c>
      <c r="F268" s="24">
        <v>8</v>
      </c>
      <c r="G268" s="24">
        <v>14</v>
      </c>
      <c r="H268" s="24">
        <v>31</v>
      </c>
      <c r="I268" s="24">
        <v>97</v>
      </c>
      <c r="J268" s="24">
        <v>62</v>
      </c>
      <c r="K268" s="24">
        <v>3</v>
      </c>
      <c r="L268" s="24"/>
      <c r="M268" s="7">
        <v>233</v>
      </c>
      <c r="O268" s="27">
        <f t="shared" si="90"/>
        <v>4.2918454935622317E-3</v>
      </c>
      <c r="P268" s="27">
        <f t="shared" si="82"/>
        <v>7.2961373390557943E-2</v>
      </c>
      <c r="Q268" s="27">
        <f t="shared" si="83"/>
        <v>3.4334763948497854E-2</v>
      </c>
      <c r="R268" s="27">
        <f t="shared" si="84"/>
        <v>6.0085836909871244E-2</v>
      </c>
      <c r="S268" s="27">
        <f t="shared" si="85"/>
        <v>0.13304721030042918</v>
      </c>
      <c r="T268" s="27">
        <f t="shared" si="86"/>
        <v>0.41630901287553645</v>
      </c>
      <c r="U268" s="27">
        <f t="shared" si="87"/>
        <v>0.26609442060085836</v>
      </c>
      <c r="V268" s="27">
        <f t="shared" si="88"/>
        <v>1.2875536480686695E-2</v>
      </c>
      <c r="W268" s="27">
        <f t="shared" si="89"/>
        <v>0</v>
      </c>
    </row>
    <row r="269" spans="1:23">
      <c r="A269" s="131"/>
      <c r="B269" s="131"/>
      <c r="C269" s="6" t="s">
        <v>16</v>
      </c>
      <c r="D269" s="24"/>
      <c r="E269" s="24">
        <v>2</v>
      </c>
      <c r="F269" s="24"/>
      <c r="G269" s="24"/>
      <c r="H269" s="24">
        <v>2</v>
      </c>
      <c r="I269" s="24">
        <v>9</v>
      </c>
      <c r="J269" s="24">
        <v>4</v>
      </c>
      <c r="K269" s="24"/>
      <c r="L269" s="24"/>
      <c r="M269" s="7">
        <v>17</v>
      </c>
      <c r="O269" s="27">
        <f t="shared" si="90"/>
        <v>0</v>
      </c>
      <c r="P269" s="27">
        <f t="shared" si="82"/>
        <v>0.11764705882352941</v>
      </c>
      <c r="Q269" s="27">
        <f t="shared" si="83"/>
        <v>0</v>
      </c>
      <c r="R269" s="27">
        <f t="shared" si="84"/>
        <v>0</v>
      </c>
      <c r="S269" s="27">
        <f t="shared" si="85"/>
        <v>0.11764705882352941</v>
      </c>
      <c r="T269" s="27">
        <f t="shared" si="86"/>
        <v>0.52941176470588236</v>
      </c>
      <c r="U269" s="27">
        <f t="shared" si="87"/>
        <v>0.23529411764705882</v>
      </c>
      <c r="V269" s="27">
        <f t="shared" si="88"/>
        <v>0</v>
      </c>
      <c r="W269" s="27">
        <f t="shared" si="89"/>
        <v>0</v>
      </c>
    </row>
    <row r="270" spans="1:23">
      <c r="A270" s="131"/>
      <c r="B270" s="131" t="s">
        <v>31</v>
      </c>
      <c r="C270" s="6" t="s">
        <v>38</v>
      </c>
      <c r="D270" s="24">
        <v>15</v>
      </c>
      <c r="E270" s="24">
        <v>26</v>
      </c>
      <c r="F270" s="24">
        <v>4</v>
      </c>
      <c r="G270" s="24"/>
      <c r="H270" s="24"/>
      <c r="I270" s="24"/>
      <c r="J270" s="24"/>
      <c r="K270" s="24"/>
      <c r="L270" s="24"/>
      <c r="M270" s="7">
        <v>45</v>
      </c>
      <c r="O270" s="27">
        <f t="shared" si="90"/>
        <v>0.33333333333333331</v>
      </c>
      <c r="P270" s="27">
        <f t="shared" si="82"/>
        <v>0.57777777777777772</v>
      </c>
      <c r="Q270" s="27">
        <f t="shared" si="83"/>
        <v>8.8888888888888892E-2</v>
      </c>
      <c r="R270" s="27">
        <f t="shared" si="84"/>
        <v>0</v>
      </c>
      <c r="S270" s="27">
        <f t="shared" si="85"/>
        <v>0</v>
      </c>
      <c r="T270" s="27">
        <f t="shared" si="86"/>
        <v>0</v>
      </c>
      <c r="U270" s="27">
        <f t="shared" si="87"/>
        <v>0</v>
      </c>
      <c r="V270" s="27">
        <f t="shared" si="88"/>
        <v>0</v>
      </c>
      <c r="W270" s="27">
        <f t="shared" si="89"/>
        <v>0</v>
      </c>
    </row>
    <row r="271" spans="1:23">
      <c r="A271" s="131"/>
      <c r="B271" s="131"/>
      <c r="C271" s="6" t="s">
        <v>39</v>
      </c>
      <c r="D271" s="24">
        <v>107</v>
      </c>
      <c r="E271" s="24">
        <v>59</v>
      </c>
      <c r="F271" s="24">
        <v>7</v>
      </c>
      <c r="G271" s="24"/>
      <c r="H271" s="24"/>
      <c r="I271" s="24"/>
      <c r="J271" s="24"/>
      <c r="K271" s="24"/>
      <c r="L271" s="24"/>
      <c r="M271" s="7">
        <v>173</v>
      </c>
      <c r="O271" s="27">
        <f t="shared" si="90"/>
        <v>0.61849710982658956</v>
      </c>
      <c r="P271" s="27">
        <f t="shared" si="82"/>
        <v>0.34104046242774566</v>
      </c>
      <c r="Q271" s="27">
        <f t="shared" si="83"/>
        <v>4.046242774566474E-2</v>
      </c>
      <c r="R271" s="27">
        <f t="shared" si="84"/>
        <v>0</v>
      </c>
      <c r="S271" s="27">
        <f t="shared" si="85"/>
        <v>0</v>
      </c>
      <c r="T271" s="27">
        <f t="shared" si="86"/>
        <v>0</v>
      </c>
      <c r="U271" s="27">
        <f t="shared" si="87"/>
        <v>0</v>
      </c>
      <c r="V271" s="27">
        <f t="shared" si="88"/>
        <v>0</v>
      </c>
      <c r="W271" s="27">
        <f t="shared" si="89"/>
        <v>0</v>
      </c>
    </row>
    <row r="272" spans="1:23">
      <c r="A272" s="131"/>
      <c r="B272" s="131"/>
      <c r="C272" s="6" t="s">
        <v>40</v>
      </c>
      <c r="D272" s="24">
        <v>13</v>
      </c>
      <c r="E272" s="24">
        <v>21</v>
      </c>
      <c r="F272" s="24"/>
      <c r="G272" s="24"/>
      <c r="H272" s="24"/>
      <c r="I272" s="24"/>
      <c r="J272" s="24"/>
      <c r="K272" s="24"/>
      <c r="L272" s="24"/>
      <c r="M272" s="7">
        <v>34</v>
      </c>
      <c r="O272" s="27">
        <f t="shared" si="90"/>
        <v>0.38235294117647056</v>
      </c>
      <c r="P272" s="27">
        <f t="shared" si="82"/>
        <v>0.61764705882352944</v>
      </c>
      <c r="Q272" s="27">
        <f t="shared" si="83"/>
        <v>0</v>
      </c>
      <c r="R272" s="27">
        <f t="shared" si="84"/>
        <v>0</v>
      </c>
      <c r="S272" s="27">
        <f t="shared" si="85"/>
        <v>0</v>
      </c>
      <c r="T272" s="27">
        <f t="shared" si="86"/>
        <v>0</v>
      </c>
      <c r="U272" s="27">
        <f t="shared" si="87"/>
        <v>0</v>
      </c>
      <c r="V272" s="27">
        <f t="shared" si="88"/>
        <v>0</v>
      </c>
      <c r="W272" s="27">
        <f t="shared" si="89"/>
        <v>0</v>
      </c>
    </row>
    <row r="273" spans="1:23">
      <c r="A273" s="131"/>
      <c r="B273" s="131" t="s">
        <v>41</v>
      </c>
      <c r="C273" s="6" t="s">
        <v>42</v>
      </c>
      <c r="D273" s="24"/>
      <c r="E273" s="24"/>
      <c r="F273" s="24"/>
      <c r="G273" s="24">
        <v>2</v>
      </c>
      <c r="H273" s="24">
        <v>2</v>
      </c>
      <c r="I273" s="24">
        <v>4</v>
      </c>
      <c r="J273" s="24">
        <v>4</v>
      </c>
      <c r="K273" s="24"/>
      <c r="L273" s="24"/>
      <c r="M273" s="7">
        <v>12</v>
      </c>
      <c r="O273" s="27">
        <f t="shared" si="90"/>
        <v>0</v>
      </c>
      <c r="P273" s="27">
        <f t="shared" si="82"/>
        <v>0</v>
      </c>
      <c r="Q273" s="27">
        <f t="shared" si="83"/>
        <v>0</v>
      </c>
      <c r="R273" s="27">
        <f t="shared" si="84"/>
        <v>0.16666666666666666</v>
      </c>
      <c r="S273" s="27">
        <f t="shared" si="85"/>
        <v>0.16666666666666666</v>
      </c>
      <c r="T273" s="27">
        <f t="shared" si="86"/>
        <v>0.33333333333333331</v>
      </c>
      <c r="U273" s="27">
        <f t="shared" si="87"/>
        <v>0.33333333333333331</v>
      </c>
      <c r="V273" s="27">
        <f t="shared" si="88"/>
        <v>0</v>
      </c>
      <c r="W273" s="27">
        <f t="shared" si="89"/>
        <v>0</v>
      </c>
    </row>
    <row r="274" spans="1:23">
      <c r="A274" s="131"/>
      <c r="B274" s="131"/>
      <c r="C274" s="6" t="s">
        <v>43</v>
      </c>
      <c r="D274" s="24"/>
      <c r="E274" s="24"/>
      <c r="F274" s="24"/>
      <c r="G274" s="24"/>
      <c r="H274" s="24"/>
      <c r="I274" s="24">
        <v>7</v>
      </c>
      <c r="J274" s="24">
        <v>5</v>
      </c>
      <c r="K274" s="24">
        <v>1</v>
      </c>
      <c r="L274" s="24"/>
      <c r="M274" s="7">
        <v>13</v>
      </c>
      <c r="O274" s="27">
        <f t="shared" si="90"/>
        <v>0</v>
      </c>
      <c r="P274" s="27">
        <f t="shared" si="82"/>
        <v>0</v>
      </c>
      <c r="Q274" s="27">
        <f t="shared" si="83"/>
        <v>0</v>
      </c>
      <c r="R274" s="27">
        <f t="shared" si="84"/>
        <v>0</v>
      </c>
      <c r="S274" s="27">
        <f t="shared" si="85"/>
        <v>0</v>
      </c>
      <c r="T274" s="27">
        <f t="shared" si="86"/>
        <v>0.53846153846153844</v>
      </c>
      <c r="U274" s="27">
        <f t="shared" si="87"/>
        <v>0.38461538461538464</v>
      </c>
      <c r="V274" s="27">
        <f t="shared" si="88"/>
        <v>7.6923076923076927E-2</v>
      </c>
      <c r="W274" s="27">
        <f t="shared" si="89"/>
        <v>0</v>
      </c>
    </row>
    <row r="275" spans="1:23">
      <c r="A275" s="131"/>
      <c r="B275" s="14" t="s">
        <v>91</v>
      </c>
      <c r="C275" s="14"/>
      <c r="D275" s="15">
        <v>161</v>
      </c>
      <c r="E275" s="15">
        <v>193</v>
      </c>
      <c r="F275" s="15">
        <v>70</v>
      </c>
      <c r="G275" s="15">
        <v>106</v>
      </c>
      <c r="H275" s="15">
        <v>135</v>
      </c>
      <c r="I275" s="15">
        <v>412</v>
      </c>
      <c r="J275" s="15">
        <v>258</v>
      </c>
      <c r="K275" s="15">
        <v>22</v>
      </c>
      <c r="L275" s="15"/>
      <c r="M275" s="15">
        <v>1357</v>
      </c>
      <c r="O275" s="27">
        <f t="shared" si="90"/>
        <v>0.11864406779661017</v>
      </c>
      <c r="P275" s="27">
        <f t="shared" si="82"/>
        <v>0.14222549742078114</v>
      </c>
      <c r="Q275" s="27">
        <f t="shared" si="83"/>
        <v>5.1584377302873984E-2</v>
      </c>
      <c r="R275" s="27">
        <f t="shared" si="84"/>
        <v>7.8113485630066329E-2</v>
      </c>
      <c r="S275" s="27">
        <f t="shared" si="85"/>
        <v>9.9484156226971265E-2</v>
      </c>
      <c r="T275" s="27">
        <f t="shared" si="86"/>
        <v>0.3036109064112012</v>
      </c>
      <c r="U275" s="27">
        <f t="shared" si="87"/>
        <v>0.19012527634487841</v>
      </c>
      <c r="V275" s="27">
        <f t="shared" si="88"/>
        <v>1.6212232866617538E-2</v>
      </c>
      <c r="W275" s="27">
        <f t="shared" si="89"/>
        <v>0</v>
      </c>
    </row>
    <row r="276" spans="1:23">
      <c r="A276" s="131" t="s">
        <v>92</v>
      </c>
      <c r="B276" s="131" t="s">
        <v>4</v>
      </c>
      <c r="C276" s="6" t="s">
        <v>15</v>
      </c>
      <c r="D276" s="24">
        <v>3</v>
      </c>
      <c r="E276" s="24">
        <v>6</v>
      </c>
      <c r="F276" s="24">
        <v>7</v>
      </c>
      <c r="G276" s="24">
        <v>10</v>
      </c>
      <c r="H276" s="24">
        <v>43</v>
      </c>
      <c r="I276" s="24">
        <v>62</v>
      </c>
      <c r="J276" s="24">
        <v>57</v>
      </c>
      <c r="K276" s="24">
        <v>5</v>
      </c>
      <c r="L276" s="24"/>
      <c r="M276" s="7">
        <v>193</v>
      </c>
      <c r="O276" s="27">
        <f t="shared" si="90"/>
        <v>1.5544041450777202E-2</v>
      </c>
      <c r="P276" s="27">
        <f t="shared" si="82"/>
        <v>3.1088082901554404E-2</v>
      </c>
      <c r="Q276" s="27">
        <f t="shared" si="83"/>
        <v>3.6269430051813469E-2</v>
      </c>
      <c r="R276" s="27">
        <f t="shared" si="84"/>
        <v>5.181347150259067E-2</v>
      </c>
      <c r="S276" s="27">
        <f t="shared" si="85"/>
        <v>0.22279792746113988</v>
      </c>
      <c r="T276" s="27">
        <f t="shared" si="86"/>
        <v>0.32124352331606215</v>
      </c>
      <c r="U276" s="27">
        <f t="shared" si="87"/>
        <v>0.29533678756476683</v>
      </c>
      <c r="V276" s="27">
        <f t="shared" si="88"/>
        <v>2.5906735751295335E-2</v>
      </c>
      <c r="W276" s="27">
        <f t="shared" si="89"/>
        <v>0</v>
      </c>
    </row>
    <row r="277" spans="1:23">
      <c r="A277" s="131"/>
      <c r="B277" s="131"/>
      <c r="C277" s="6" t="s">
        <v>16</v>
      </c>
      <c r="D277" s="24"/>
      <c r="E277" s="24"/>
      <c r="F277" s="24">
        <v>1</v>
      </c>
      <c r="G277" s="24">
        <v>3</v>
      </c>
      <c r="H277" s="24">
        <v>2</v>
      </c>
      <c r="I277" s="24">
        <v>5</v>
      </c>
      <c r="J277" s="24">
        <v>2</v>
      </c>
      <c r="K277" s="24">
        <v>1</v>
      </c>
      <c r="L277" s="24"/>
      <c r="M277" s="7">
        <v>14</v>
      </c>
      <c r="O277" s="27">
        <f t="shared" si="90"/>
        <v>0</v>
      </c>
      <c r="P277" s="27">
        <f t="shared" si="82"/>
        <v>0</v>
      </c>
      <c r="Q277" s="27">
        <f t="shared" si="83"/>
        <v>7.1428571428571425E-2</v>
      </c>
      <c r="R277" s="27">
        <f t="shared" si="84"/>
        <v>0.21428571428571427</v>
      </c>
      <c r="S277" s="27">
        <f t="shared" si="85"/>
        <v>0.14285714285714285</v>
      </c>
      <c r="T277" s="27">
        <f t="shared" si="86"/>
        <v>0.35714285714285715</v>
      </c>
      <c r="U277" s="27">
        <f t="shared" si="87"/>
        <v>0.14285714285714285</v>
      </c>
      <c r="V277" s="27">
        <f t="shared" si="88"/>
        <v>7.1428571428571425E-2</v>
      </c>
      <c r="W277" s="27">
        <f t="shared" si="89"/>
        <v>0</v>
      </c>
    </row>
    <row r="278" spans="1:23">
      <c r="A278" s="131"/>
      <c r="B278" s="18" t="s">
        <v>24</v>
      </c>
      <c r="C278" s="6" t="s">
        <v>25</v>
      </c>
      <c r="D278" s="24"/>
      <c r="E278" s="24"/>
      <c r="F278" s="24"/>
      <c r="G278" s="24">
        <v>1</v>
      </c>
      <c r="H278" s="24"/>
      <c r="I278" s="24"/>
      <c r="J278" s="24"/>
      <c r="K278" s="24"/>
      <c r="L278" s="24"/>
      <c r="M278" s="7">
        <v>1</v>
      </c>
      <c r="O278" s="27">
        <f t="shared" si="90"/>
        <v>0</v>
      </c>
      <c r="P278" s="27">
        <f t="shared" si="82"/>
        <v>0</v>
      </c>
      <c r="Q278" s="27">
        <f t="shared" si="83"/>
        <v>0</v>
      </c>
      <c r="R278" s="27">
        <f t="shared" si="84"/>
        <v>1</v>
      </c>
      <c r="S278" s="27">
        <f t="shared" si="85"/>
        <v>0</v>
      </c>
      <c r="T278" s="27">
        <f t="shared" si="86"/>
        <v>0</v>
      </c>
      <c r="U278" s="27">
        <f t="shared" si="87"/>
        <v>0</v>
      </c>
      <c r="V278" s="27">
        <f t="shared" si="88"/>
        <v>0</v>
      </c>
      <c r="W278" s="27">
        <f t="shared" si="89"/>
        <v>0</v>
      </c>
    </row>
    <row r="279" spans="1:23">
      <c r="A279" s="131"/>
      <c r="B279" s="18" t="s">
        <v>31</v>
      </c>
      <c r="C279" s="6" t="s">
        <v>39</v>
      </c>
      <c r="D279" s="24">
        <v>47</v>
      </c>
      <c r="E279" s="24">
        <v>36</v>
      </c>
      <c r="F279" s="24"/>
      <c r="G279" s="24"/>
      <c r="H279" s="24"/>
      <c r="I279" s="24"/>
      <c r="J279" s="24"/>
      <c r="K279" s="24"/>
      <c r="L279" s="24"/>
      <c r="M279" s="7">
        <v>83</v>
      </c>
      <c r="O279" s="27">
        <f t="shared" si="90"/>
        <v>0.5662650602409639</v>
      </c>
      <c r="P279" s="27">
        <f t="shared" si="82"/>
        <v>0.43373493975903615</v>
      </c>
      <c r="Q279" s="27">
        <f t="shared" si="83"/>
        <v>0</v>
      </c>
      <c r="R279" s="27">
        <f t="shared" si="84"/>
        <v>0</v>
      </c>
      <c r="S279" s="27">
        <f t="shared" si="85"/>
        <v>0</v>
      </c>
      <c r="T279" s="27">
        <f t="shared" si="86"/>
        <v>0</v>
      </c>
      <c r="U279" s="27">
        <f t="shared" si="87"/>
        <v>0</v>
      </c>
      <c r="V279" s="27">
        <f t="shared" si="88"/>
        <v>0</v>
      </c>
      <c r="W279" s="27">
        <f t="shared" si="89"/>
        <v>0</v>
      </c>
    </row>
    <row r="280" spans="1:23">
      <c r="A280" s="131"/>
      <c r="B280" s="131" t="s">
        <v>41</v>
      </c>
      <c r="C280" s="6" t="s">
        <v>42</v>
      </c>
      <c r="D280" s="24"/>
      <c r="E280" s="24"/>
      <c r="F280" s="24"/>
      <c r="G280" s="24"/>
      <c r="H280" s="24">
        <v>2</v>
      </c>
      <c r="I280" s="24">
        <v>6</v>
      </c>
      <c r="J280" s="24">
        <v>2</v>
      </c>
      <c r="K280" s="24">
        <v>2</v>
      </c>
      <c r="L280" s="24"/>
      <c r="M280" s="7">
        <v>12</v>
      </c>
      <c r="O280" s="27">
        <f t="shared" si="90"/>
        <v>0</v>
      </c>
      <c r="P280" s="27">
        <f t="shared" si="82"/>
        <v>0</v>
      </c>
      <c r="Q280" s="27">
        <f t="shared" si="83"/>
        <v>0</v>
      </c>
      <c r="R280" s="27">
        <f t="shared" si="84"/>
        <v>0</v>
      </c>
      <c r="S280" s="27">
        <f t="shared" si="85"/>
        <v>0.16666666666666666</v>
      </c>
      <c r="T280" s="27">
        <f t="shared" si="86"/>
        <v>0.5</v>
      </c>
      <c r="U280" s="27">
        <f t="shared" si="87"/>
        <v>0.16666666666666666</v>
      </c>
      <c r="V280" s="27">
        <f t="shared" si="88"/>
        <v>0.16666666666666666</v>
      </c>
      <c r="W280" s="27">
        <f t="shared" si="89"/>
        <v>0</v>
      </c>
    </row>
    <row r="281" spans="1:23">
      <c r="A281" s="131"/>
      <c r="B281" s="131"/>
      <c r="C281" s="6" t="s">
        <v>43</v>
      </c>
      <c r="D281" s="24"/>
      <c r="E281" s="24"/>
      <c r="F281" s="24"/>
      <c r="G281" s="24">
        <v>1</v>
      </c>
      <c r="H281" s="24"/>
      <c r="I281" s="24">
        <v>5</v>
      </c>
      <c r="J281" s="24">
        <v>2</v>
      </c>
      <c r="K281" s="24"/>
      <c r="L281" s="24"/>
      <c r="M281" s="7">
        <v>8</v>
      </c>
      <c r="O281" s="27">
        <f t="shared" si="90"/>
        <v>0</v>
      </c>
      <c r="P281" s="27">
        <f t="shared" si="82"/>
        <v>0</v>
      </c>
      <c r="Q281" s="27">
        <f t="shared" si="83"/>
        <v>0</v>
      </c>
      <c r="R281" s="27">
        <f t="shared" si="84"/>
        <v>0.125</v>
      </c>
      <c r="S281" s="27">
        <f t="shared" si="85"/>
        <v>0</v>
      </c>
      <c r="T281" s="27">
        <f t="shared" si="86"/>
        <v>0.625</v>
      </c>
      <c r="U281" s="27">
        <f t="shared" si="87"/>
        <v>0.25</v>
      </c>
      <c r="V281" s="27">
        <f t="shared" si="88"/>
        <v>0</v>
      </c>
      <c r="W281" s="27">
        <f t="shared" si="89"/>
        <v>0</v>
      </c>
    </row>
    <row r="282" spans="1:23">
      <c r="A282" s="131"/>
      <c r="B282" s="14" t="s">
        <v>93</v>
      </c>
      <c r="C282" s="14"/>
      <c r="D282" s="15">
        <v>50</v>
      </c>
      <c r="E282" s="15">
        <v>42</v>
      </c>
      <c r="F282" s="15">
        <v>8</v>
      </c>
      <c r="G282" s="15">
        <v>15</v>
      </c>
      <c r="H282" s="15">
        <v>47</v>
      </c>
      <c r="I282" s="15">
        <v>78</v>
      </c>
      <c r="J282" s="15">
        <v>63</v>
      </c>
      <c r="K282" s="15">
        <v>8</v>
      </c>
      <c r="L282" s="15"/>
      <c r="M282" s="15">
        <v>311</v>
      </c>
      <c r="O282" s="27">
        <f t="shared" si="90"/>
        <v>0.16077170418006431</v>
      </c>
      <c r="P282" s="27">
        <f t="shared" si="82"/>
        <v>0.13504823151125403</v>
      </c>
      <c r="Q282" s="27">
        <f t="shared" si="83"/>
        <v>2.5723472668810289E-2</v>
      </c>
      <c r="R282" s="27">
        <f t="shared" si="84"/>
        <v>4.8231511254019289E-2</v>
      </c>
      <c r="S282" s="27">
        <f t="shared" si="85"/>
        <v>0.15112540192926044</v>
      </c>
      <c r="T282" s="27">
        <f t="shared" si="86"/>
        <v>0.25080385852090031</v>
      </c>
      <c r="U282" s="27">
        <f t="shared" si="87"/>
        <v>0.20257234726688103</v>
      </c>
      <c r="V282" s="27">
        <f t="shared" si="88"/>
        <v>2.5723472668810289E-2</v>
      </c>
      <c r="W282" s="27">
        <f t="shared" si="89"/>
        <v>0</v>
      </c>
    </row>
    <row r="283" spans="1:23">
      <c r="A283" s="131" t="s">
        <v>94</v>
      </c>
      <c r="B283" s="131" t="s">
        <v>4</v>
      </c>
      <c r="C283" s="6" t="s">
        <v>15</v>
      </c>
      <c r="D283" s="24">
        <v>19</v>
      </c>
      <c r="E283" s="24">
        <v>27</v>
      </c>
      <c r="F283" s="24">
        <v>16</v>
      </c>
      <c r="G283" s="24">
        <v>9</v>
      </c>
      <c r="H283" s="24">
        <v>10</v>
      </c>
      <c r="I283" s="24">
        <v>16</v>
      </c>
      <c r="J283" s="24">
        <v>13</v>
      </c>
      <c r="K283" s="24"/>
      <c r="L283" s="24"/>
      <c r="M283" s="7">
        <v>110</v>
      </c>
      <c r="O283" s="27">
        <f t="shared" si="90"/>
        <v>0.17272727272727273</v>
      </c>
      <c r="P283" s="27">
        <f t="shared" si="82"/>
        <v>0.24545454545454545</v>
      </c>
      <c r="Q283" s="27">
        <f t="shared" si="83"/>
        <v>0.14545454545454545</v>
      </c>
      <c r="R283" s="27">
        <f t="shared" si="84"/>
        <v>8.1818181818181818E-2</v>
      </c>
      <c r="S283" s="27">
        <f t="shared" si="85"/>
        <v>9.0909090909090912E-2</v>
      </c>
      <c r="T283" s="27">
        <f t="shared" si="86"/>
        <v>0.14545454545454545</v>
      </c>
      <c r="U283" s="27">
        <f t="shared" si="87"/>
        <v>0.11818181818181818</v>
      </c>
      <c r="V283" s="27">
        <f t="shared" si="88"/>
        <v>0</v>
      </c>
      <c r="W283" s="27">
        <f t="shared" si="89"/>
        <v>0</v>
      </c>
    </row>
    <row r="284" spans="1:23">
      <c r="A284" s="131"/>
      <c r="B284" s="131"/>
      <c r="C284" s="6" t="s">
        <v>16</v>
      </c>
      <c r="D284" s="24">
        <v>2</v>
      </c>
      <c r="E284" s="24">
        <v>1</v>
      </c>
      <c r="F284" s="24">
        <v>2</v>
      </c>
      <c r="G284" s="24"/>
      <c r="H284" s="24">
        <v>2</v>
      </c>
      <c r="I284" s="24">
        <v>5</v>
      </c>
      <c r="J284" s="24">
        <v>2</v>
      </c>
      <c r="K284" s="24"/>
      <c r="L284" s="24"/>
      <c r="M284" s="7">
        <v>14</v>
      </c>
      <c r="O284" s="27">
        <f t="shared" si="90"/>
        <v>0.14285714285714285</v>
      </c>
      <c r="P284" s="27">
        <f t="shared" si="82"/>
        <v>7.1428571428571425E-2</v>
      </c>
      <c r="Q284" s="27">
        <f t="shared" si="83"/>
        <v>0.14285714285714285</v>
      </c>
      <c r="R284" s="27">
        <f t="shared" si="84"/>
        <v>0</v>
      </c>
      <c r="S284" s="27">
        <f t="shared" si="85"/>
        <v>0.14285714285714285</v>
      </c>
      <c r="T284" s="27">
        <f t="shared" si="86"/>
        <v>0.35714285714285715</v>
      </c>
      <c r="U284" s="27">
        <f t="shared" si="87"/>
        <v>0.14285714285714285</v>
      </c>
      <c r="V284" s="27">
        <f t="shared" si="88"/>
        <v>0</v>
      </c>
      <c r="W284" s="27">
        <f t="shared" si="89"/>
        <v>0</v>
      </c>
    </row>
    <row r="285" spans="1:23">
      <c r="A285" s="131"/>
      <c r="B285" s="14" t="s">
        <v>95</v>
      </c>
      <c r="C285" s="14"/>
      <c r="D285" s="15">
        <v>21</v>
      </c>
      <c r="E285" s="15">
        <v>28</v>
      </c>
      <c r="F285" s="15">
        <v>18</v>
      </c>
      <c r="G285" s="15">
        <v>9</v>
      </c>
      <c r="H285" s="15">
        <v>12</v>
      </c>
      <c r="I285" s="15">
        <v>21</v>
      </c>
      <c r="J285" s="15">
        <v>15</v>
      </c>
      <c r="K285" s="15"/>
      <c r="L285" s="15"/>
      <c r="M285" s="15">
        <v>124</v>
      </c>
      <c r="O285" s="27">
        <f t="shared" si="90"/>
        <v>0.16935483870967741</v>
      </c>
      <c r="P285" s="27">
        <f t="shared" si="82"/>
        <v>0.22580645161290322</v>
      </c>
      <c r="Q285" s="27">
        <f t="shared" si="83"/>
        <v>0.14516129032258066</v>
      </c>
      <c r="R285" s="27">
        <f t="shared" si="84"/>
        <v>7.2580645161290328E-2</v>
      </c>
      <c r="S285" s="27">
        <f t="shared" si="85"/>
        <v>9.6774193548387094E-2</v>
      </c>
      <c r="T285" s="27">
        <f t="shared" si="86"/>
        <v>0.16935483870967741</v>
      </c>
      <c r="U285" s="27">
        <f t="shared" si="87"/>
        <v>0.12096774193548387</v>
      </c>
      <c r="V285" s="27">
        <f t="shared" si="88"/>
        <v>0</v>
      </c>
      <c r="W285" s="27">
        <f t="shared" si="89"/>
        <v>0</v>
      </c>
    </row>
    <row r="286" spans="1:23">
      <c r="A286" s="131" t="s">
        <v>96</v>
      </c>
      <c r="B286" s="131" t="s">
        <v>4</v>
      </c>
      <c r="C286" s="6" t="s">
        <v>12</v>
      </c>
      <c r="D286" s="24">
        <v>1</v>
      </c>
      <c r="E286" s="24">
        <v>1</v>
      </c>
      <c r="F286" s="24"/>
      <c r="G286" s="24">
        <v>1</v>
      </c>
      <c r="H286" s="24"/>
      <c r="I286" s="24"/>
      <c r="J286" s="24">
        <v>9</v>
      </c>
      <c r="K286" s="24">
        <v>1</v>
      </c>
      <c r="L286" s="24"/>
      <c r="M286" s="7">
        <v>13</v>
      </c>
      <c r="O286" s="27">
        <f t="shared" si="90"/>
        <v>7.6923076923076927E-2</v>
      </c>
      <c r="P286" s="27">
        <f t="shared" si="82"/>
        <v>7.6923076923076927E-2</v>
      </c>
      <c r="Q286" s="27">
        <f t="shared" si="83"/>
        <v>0</v>
      </c>
      <c r="R286" s="27">
        <f t="shared" si="84"/>
        <v>7.6923076923076927E-2</v>
      </c>
      <c r="S286" s="27">
        <f t="shared" si="85"/>
        <v>0</v>
      </c>
      <c r="T286" s="27">
        <f t="shared" si="86"/>
        <v>0</v>
      </c>
      <c r="U286" s="27">
        <f t="shared" si="87"/>
        <v>0.69230769230769229</v>
      </c>
      <c r="V286" s="27">
        <f t="shared" si="88"/>
        <v>7.6923076923076927E-2</v>
      </c>
      <c r="W286" s="27">
        <f t="shared" si="89"/>
        <v>0</v>
      </c>
    </row>
    <row r="287" spans="1:23">
      <c r="A287" s="131"/>
      <c r="B287" s="131"/>
      <c r="C287" s="6" t="s">
        <v>22</v>
      </c>
      <c r="D287" s="24"/>
      <c r="E287" s="24">
        <v>2</v>
      </c>
      <c r="F287" s="24">
        <v>2</v>
      </c>
      <c r="G287" s="24">
        <v>5</v>
      </c>
      <c r="H287" s="24">
        <v>3</v>
      </c>
      <c r="I287" s="24">
        <v>11</v>
      </c>
      <c r="J287" s="24">
        <v>4</v>
      </c>
      <c r="K287" s="24"/>
      <c r="L287" s="24"/>
      <c r="M287" s="7">
        <v>27</v>
      </c>
      <c r="O287" s="27">
        <f t="shared" si="90"/>
        <v>0</v>
      </c>
      <c r="P287" s="27">
        <f t="shared" si="82"/>
        <v>7.407407407407407E-2</v>
      </c>
      <c r="Q287" s="27">
        <f t="shared" si="83"/>
        <v>7.407407407407407E-2</v>
      </c>
      <c r="R287" s="27">
        <f t="shared" si="84"/>
        <v>0.18518518518518517</v>
      </c>
      <c r="S287" s="27">
        <f t="shared" si="85"/>
        <v>0.1111111111111111</v>
      </c>
      <c r="T287" s="27">
        <f t="shared" si="86"/>
        <v>0.40740740740740738</v>
      </c>
      <c r="U287" s="27">
        <f t="shared" si="87"/>
        <v>0.14814814814814814</v>
      </c>
      <c r="V287" s="27">
        <f t="shared" si="88"/>
        <v>0</v>
      </c>
      <c r="W287" s="27">
        <f t="shared" si="89"/>
        <v>0</v>
      </c>
    </row>
    <row r="288" spans="1:23">
      <c r="A288" s="131"/>
      <c r="B288" s="18" t="s">
        <v>31</v>
      </c>
      <c r="C288" s="6" t="s">
        <v>36</v>
      </c>
      <c r="D288" s="24">
        <v>12</v>
      </c>
      <c r="E288" s="24">
        <v>6</v>
      </c>
      <c r="F288" s="24"/>
      <c r="G288" s="24"/>
      <c r="H288" s="24"/>
      <c r="I288" s="24"/>
      <c r="J288" s="24"/>
      <c r="K288" s="24"/>
      <c r="L288" s="24"/>
      <c r="M288" s="7">
        <v>18</v>
      </c>
      <c r="O288" s="27">
        <f t="shared" si="90"/>
        <v>0.66666666666666663</v>
      </c>
      <c r="P288" s="27">
        <f t="shared" si="82"/>
        <v>0.33333333333333331</v>
      </c>
      <c r="Q288" s="27">
        <f t="shared" si="83"/>
        <v>0</v>
      </c>
      <c r="R288" s="27">
        <f t="shared" si="84"/>
        <v>0</v>
      </c>
      <c r="S288" s="27">
        <f t="shared" si="85"/>
        <v>0</v>
      </c>
      <c r="T288" s="27">
        <f t="shared" si="86"/>
        <v>0</v>
      </c>
      <c r="U288" s="27">
        <f t="shared" si="87"/>
        <v>0</v>
      </c>
      <c r="V288" s="27">
        <f t="shared" si="88"/>
        <v>0</v>
      </c>
      <c r="W288" s="27">
        <f t="shared" si="89"/>
        <v>0</v>
      </c>
    </row>
    <row r="289" spans="1:23">
      <c r="A289" s="131"/>
      <c r="B289" s="131" t="s">
        <v>41</v>
      </c>
      <c r="C289" s="6" t="s">
        <v>42</v>
      </c>
      <c r="D289" s="24"/>
      <c r="E289" s="24"/>
      <c r="F289" s="24">
        <v>2</v>
      </c>
      <c r="G289" s="24">
        <v>2</v>
      </c>
      <c r="H289" s="24">
        <v>2</v>
      </c>
      <c r="I289" s="24">
        <v>14</v>
      </c>
      <c r="J289" s="24">
        <v>6</v>
      </c>
      <c r="K289" s="24"/>
      <c r="L289" s="24"/>
      <c r="M289" s="7">
        <v>26</v>
      </c>
      <c r="O289" s="27">
        <f t="shared" si="90"/>
        <v>0</v>
      </c>
      <c r="P289" s="27">
        <f t="shared" si="82"/>
        <v>0</v>
      </c>
      <c r="Q289" s="27">
        <f t="shared" si="83"/>
        <v>7.6923076923076927E-2</v>
      </c>
      <c r="R289" s="27">
        <f t="shared" si="84"/>
        <v>7.6923076923076927E-2</v>
      </c>
      <c r="S289" s="27">
        <f t="shared" si="85"/>
        <v>7.6923076923076927E-2</v>
      </c>
      <c r="T289" s="27">
        <f t="shared" si="86"/>
        <v>0.53846153846153844</v>
      </c>
      <c r="U289" s="27">
        <f t="shared" si="87"/>
        <v>0.23076923076923078</v>
      </c>
      <c r="V289" s="27">
        <f t="shared" si="88"/>
        <v>0</v>
      </c>
      <c r="W289" s="27">
        <f t="shared" si="89"/>
        <v>0</v>
      </c>
    </row>
    <row r="290" spans="1:23">
      <c r="A290" s="131"/>
      <c r="B290" s="131"/>
      <c r="C290" s="6" t="s">
        <v>43</v>
      </c>
      <c r="D290" s="24"/>
      <c r="E290" s="24"/>
      <c r="F290" s="24"/>
      <c r="G290" s="24"/>
      <c r="H290" s="24"/>
      <c r="I290" s="24">
        <v>2</v>
      </c>
      <c r="J290" s="24">
        <v>3</v>
      </c>
      <c r="K290" s="24"/>
      <c r="L290" s="24"/>
      <c r="M290" s="7">
        <v>5</v>
      </c>
      <c r="O290" s="27">
        <f t="shared" si="90"/>
        <v>0</v>
      </c>
      <c r="P290" s="27">
        <f t="shared" si="82"/>
        <v>0</v>
      </c>
      <c r="Q290" s="27">
        <f t="shared" si="83"/>
        <v>0</v>
      </c>
      <c r="R290" s="27">
        <f t="shared" si="84"/>
        <v>0</v>
      </c>
      <c r="S290" s="27">
        <f t="shared" si="85"/>
        <v>0</v>
      </c>
      <c r="T290" s="27">
        <f t="shared" si="86"/>
        <v>0.4</v>
      </c>
      <c r="U290" s="27">
        <f t="shared" si="87"/>
        <v>0.6</v>
      </c>
      <c r="V290" s="27">
        <f t="shared" si="88"/>
        <v>0</v>
      </c>
      <c r="W290" s="27">
        <f t="shared" si="89"/>
        <v>0</v>
      </c>
    </row>
    <row r="291" spans="1:23">
      <c r="A291" s="131"/>
      <c r="B291" s="14" t="s">
        <v>97</v>
      </c>
      <c r="C291" s="14"/>
      <c r="D291" s="15">
        <v>13</v>
      </c>
      <c r="E291" s="15">
        <v>9</v>
      </c>
      <c r="F291" s="15">
        <v>4</v>
      </c>
      <c r="G291" s="15">
        <v>8</v>
      </c>
      <c r="H291" s="15">
        <v>5</v>
      </c>
      <c r="I291" s="15">
        <v>27</v>
      </c>
      <c r="J291" s="15">
        <v>22</v>
      </c>
      <c r="K291" s="15">
        <v>1</v>
      </c>
      <c r="L291" s="15"/>
      <c r="M291" s="15">
        <v>89</v>
      </c>
      <c r="O291" s="27">
        <f t="shared" si="90"/>
        <v>0.14606741573033707</v>
      </c>
      <c r="P291" s="27">
        <f t="shared" si="82"/>
        <v>0.10112359550561797</v>
      </c>
      <c r="Q291" s="27">
        <f t="shared" si="83"/>
        <v>4.49438202247191E-2</v>
      </c>
      <c r="R291" s="27">
        <f t="shared" si="84"/>
        <v>8.98876404494382E-2</v>
      </c>
      <c r="S291" s="27">
        <f t="shared" si="85"/>
        <v>5.6179775280898875E-2</v>
      </c>
      <c r="T291" s="27">
        <f t="shared" si="86"/>
        <v>0.30337078651685395</v>
      </c>
      <c r="U291" s="27">
        <f t="shared" si="87"/>
        <v>0.24719101123595505</v>
      </c>
      <c r="V291" s="27">
        <f t="shared" si="88"/>
        <v>1.1235955056179775E-2</v>
      </c>
      <c r="W291" s="27">
        <f t="shared" si="89"/>
        <v>0</v>
      </c>
    </row>
    <row r="292" spans="1:23">
      <c r="A292" s="131" t="s">
        <v>98</v>
      </c>
      <c r="B292" s="131" t="s">
        <v>4</v>
      </c>
      <c r="C292" s="6" t="s">
        <v>6</v>
      </c>
      <c r="D292" s="24">
        <v>34</v>
      </c>
      <c r="E292" s="24">
        <v>22</v>
      </c>
      <c r="F292" s="24">
        <v>21</v>
      </c>
      <c r="G292" s="24">
        <v>28</v>
      </c>
      <c r="H292" s="24">
        <v>25</v>
      </c>
      <c r="I292" s="24">
        <v>43</v>
      </c>
      <c r="J292" s="24">
        <v>13</v>
      </c>
      <c r="K292" s="24">
        <v>3</v>
      </c>
      <c r="L292" s="24"/>
      <c r="M292" s="7">
        <v>189</v>
      </c>
      <c r="O292" s="27">
        <f t="shared" si="90"/>
        <v>0.17989417989417988</v>
      </c>
      <c r="P292" s="27">
        <f t="shared" si="82"/>
        <v>0.1164021164021164</v>
      </c>
      <c r="Q292" s="27">
        <f t="shared" si="83"/>
        <v>0.1111111111111111</v>
      </c>
      <c r="R292" s="27">
        <f t="shared" si="84"/>
        <v>0.14814814814814814</v>
      </c>
      <c r="S292" s="27">
        <f t="shared" si="85"/>
        <v>0.13227513227513227</v>
      </c>
      <c r="T292" s="27">
        <f t="shared" si="86"/>
        <v>0.2275132275132275</v>
      </c>
      <c r="U292" s="27">
        <f t="shared" si="87"/>
        <v>6.8783068783068779E-2</v>
      </c>
      <c r="V292" s="27">
        <f t="shared" si="88"/>
        <v>1.5873015873015872E-2</v>
      </c>
      <c r="W292" s="27">
        <f t="shared" si="89"/>
        <v>0</v>
      </c>
    </row>
    <row r="293" spans="1:23">
      <c r="A293" s="131"/>
      <c r="B293" s="131"/>
      <c r="C293" s="6" t="s">
        <v>7</v>
      </c>
      <c r="D293" s="24">
        <v>24</v>
      </c>
      <c r="E293" s="24">
        <v>18</v>
      </c>
      <c r="F293" s="24">
        <v>18</v>
      </c>
      <c r="G293" s="24">
        <v>20</v>
      </c>
      <c r="H293" s="24">
        <v>20</v>
      </c>
      <c r="I293" s="24">
        <v>47</v>
      </c>
      <c r="J293" s="24">
        <v>32</v>
      </c>
      <c r="K293" s="24"/>
      <c r="L293" s="24"/>
      <c r="M293" s="7">
        <v>179</v>
      </c>
      <c r="O293" s="27">
        <f t="shared" si="90"/>
        <v>0.13407821229050279</v>
      </c>
      <c r="P293" s="27">
        <f t="shared" si="82"/>
        <v>0.1005586592178771</v>
      </c>
      <c r="Q293" s="27">
        <f t="shared" si="83"/>
        <v>0.1005586592178771</v>
      </c>
      <c r="R293" s="27">
        <f t="shared" si="84"/>
        <v>0.11173184357541899</v>
      </c>
      <c r="S293" s="27">
        <f t="shared" si="85"/>
        <v>0.11173184357541899</v>
      </c>
      <c r="T293" s="27">
        <f t="shared" si="86"/>
        <v>0.26256983240223464</v>
      </c>
      <c r="U293" s="27">
        <f t="shared" si="87"/>
        <v>0.1787709497206704</v>
      </c>
      <c r="V293" s="27">
        <f t="shared" si="88"/>
        <v>0</v>
      </c>
      <c r="W293" s="27">
        <f t="shared" si="89"/>
        <v>0</v>
      </c>
    </row>
    <row r="294" spans="1:23">
      <c r="A294" s="131"/>
      <c r="B294" s="131"/>
      <c r="C294" s="6" t="s">
        <v>8</v>
      </c>
      <c r="D294" s="24">
        <v>7</v>
      </c>
      <c r="E294" s="24">
        <v>8</v>
      </c>
      <c r="F294" s="24">
        <v>13</v>
      </c>
      <c r="G294" s="24">
        <v>26</v>
      </c>
      <c r="H294" s="24">
        <v>37</v>
      </c>
      <c r="I294" s="24">
        <v>72</v>
      </c>
      <c r="J294" s="24">
        <v>41</v>
      </c>
      <c r="K294" s="24">
        <v>2</v>
      </c>
      <c r="L294" s="24"/>
      <c r="M294" s="7">
        <v>206</v>
      </c>
      <c r="O294" s="27">
        <f t="shared" si="90"/>
        <v>3.3980582524271843E-2</v>
      </c>
      <c r="P294" s="27">
        <f t="shared" si="82"/>
        <v>3.8834951456310676E-2</v>
      </c>
      <c r="Q294" s="27">
        <f t="shared" si="83"/>
        <v>6.3106796116504854E-2</v>
      </c>
      <c r="R294" s="27">
        <f t="shared" si="84"/>
        <v>0.12621359223300971</v>
      </c>
      <c r="S294" s="27">
        <f t="shared" si="85"/>
        <v>0.1796116504854369</v>
      </c>
      <c r="T294" s="27">
        <f t="shared" si="86"/>
        <v>0.34951456310679613</v>
      </c>
      <c r="U294" s="27">
        <f t="shared" si="87"/>
        <v>0.19902912621359223</v>
      </c>
      <c r="V294" s="27">
        <f t="shared" si="88"/>
        <v>9.7087378640776691E-3</v>
      </c>
      <c r="W294" s="27">
        <f t="shared" si="89"/>
        <v>0</v>
      </c>
    </row>
    <row r="295" spans="1:23">
      <c r="A295" s="131"/>
      <c r="B295" s="131"/>
      <c r="C295" s="6" t="s">
        <v>10</v>
      </c>
      <c r="D295" s="24">
        <v>4</v>
      </c>
      <c r="E295" s="24">
        <v>7</v>
      </c>
      <c r="F295" s="24">
        <v>13</v>
      </c>
      <c r="G295" s="24">
        <v>16</v>
      </c>
      <c r="H295" s="24">
        <v>21</v>
      </c>
      <c r="I295" s="24">
        <v>44</v>
      </c>
      <c r="J295" s="24">
        <v>29</v>
      </c>
      <c r="K295" s="24">
        <v>4</v>
      </c>
      <c r="L295" s="24"/>
      <c r="M295" s="7">
        <v>138</v>
      </c>
      <c r="O295" s="27">
        <f t="shared" si="90"/>
        <v>2.8985507246376812E-2</v>
      </c>
      <c r="P295" s="27">
        <f t="shared" si="82"/>
        <v>5.0724637681159424E-2</v>
      </c>
      <c r="Q295" s="27">
        <f t="shared" si="83"/>
        <v>9.420289855072464E-2</v>
      </c>
      <c r="R295" s="27">
        <f t="shared" si="84"/>
        <v>0.11594202898550725</v>
      </c>
      <c r="S295" s="27">
        <f t="shared" si="85"/>
        <v>0.15217391304347827</v>
      </c>
      <c r="T295" s="27">
        <f t="shared" si="86"/>
        <v>0.3188405797101449</v>
      </c>
      <c r="U295" s="27">
        <f t="shared" si="87"/>
        <v>0.21014492753623187</v>
      </c>
      <c r="V295" s="27">
        <f t="shared" si="88"/>
        <v>2.8985507246376812E-2</v>
      </c>
      <c r="W295" s="27">
        <f t="shared" si="89"/>
        <v>0</v>
      </c>
    </row>
    <row r="296" spans="1:23">
      <c r="A296" s="131"/>
      <c r="B296" s="131"/>
      <c r="C296" s="6" t="s">
        <v>11</v>
      </c>
      <c r="D296" s="24">
        <v>2</v>
      </c>
      <c r="E296" s="24">
        <v>1</v>
      </c>
      <c r="F296" s="24">
        <v>2</v>
      </c>
      <c r="G296" s="24">
        <v>4</v>
      </c>
      <c r="H296" s="24">
        <v>16</v>
      </c>
      <c r="I296" s="24">
        <v>33</v>
      </c>
      <c r="J296" s="24">
        <v>21</v>
      </c>
      <c r="K296" s="24"/>
      <c r="L296" s="24"/>
      <c r="M296" s="7">
        <v>79</v>
      </c>
      <c r="O296" s="27">
        <f t="shared" si="90"/>
        <v>2.5316455696202531E-2</v>
      </c>
      <c r="P296" s="27">
        <f t="shared" si="82"/>
        <v>1.2658227848101266E-2</v>
      </c>
      <c r="Q296" s="27">
        <f t="shared" si="83"/>
        <v>2.5316455696202531E-2</v>
      </c>
      <c r="R296" s="27">
        <f t="shared" si="84"/>
        <v>5.0632911392405063E-2</v>
      </c>
      <c r="S296" s="27">
        <f t="shared" si="85"/>
        <v>0.20253164556962025</v>
      </c>
      <c r="T296" s="27">
        <f t="shared" si="86"/>
        <v>0.41772151898734178</v>
      </c>
      <c r="U296" s="27">
        <f t="shared" si="87"/>
        <v>0.26582278481012656</v>
      </c>
      <c r="V296" s="27">
        <f t="shared" si="88"/>
        <v>0</v>
      </c>
      <c r="W296" s="27">
        <f t="shared" si="89"/>
        <v>0</v>
      </c>
    </row>
    <row r="297" spans="1:23">
      <c r="A297" s="131"/>
      <c r="B297" s="131"/>
      <c r="C297" s="6" t="s">
        <v>12</v>
      </c>
      <c r="D297" s="24"/>
      <c r="E297" s="24">
        <v>2</v>
      </c>
      <c r="F297" s="24">
        <v>1</v>
      </c>
      <c r="G297" s="24">
        <v>6</v>
      </c>
      <c r="H297" s="24">
        <v>13</v>
      </c>
      <c r="I297" s="24">
        <v>22</v>
      </c>
      <c r="J297" s="24">
        <v>26</v>
      </c>
      <c r="K297" s="24">
        <v>9</v>
      </c>
      <c r="L297" s="24">
        <v>1</v>
      </c>
      <c r="M297" s="7">
        <v>80</v>
      </c>
      <c r="O297" s="27">
        <f t="shared" si="90"/>
        <v>0</v>
      </c>
      <c r="P297" s="27">
        <f t="shared" si="82"/>
        <v>2.5000000000000001E-2</v>
      </c>
      <c r="Q297" s="27">
        <f t="shared" si="83"/>
        <v>1.2500000000000001E-2</v>
      </c>
      <c r="R297" s="27">
        <f t="shared" si="84"/>
        <v>7.4999999999999997E-2</v>
      </c>
      <c r="S297" s="27">
        <f t="shared" si="85"/>
        <v>0.16250000000000001</v>
      </c>
      <c r="T297" s="27">
        <f t="shared" si="86"/>
        <v>0.27500000000000002</v>
      </c>
      <c r="U297" s="27">
        <f t="shared" si="87"/>
        <v>0.32500000000000001</v>
      </c>
      <c r="V297" s="27">
        <f t="shared" si="88"/>
        <v>0.1125</v>
      </c>
      <c r="W297" s="27">
        <f t="shared" si="89"/>
        <v>1.2500000000000001E-2</v>
      </c>
    </row>
    <row r="298" spans="1:23">
      <c r="A298" s="131"/>
      <c r="B298" s="131"/>
      <c r="C298" s="6" t="s">
        <v>13</v>
      </c>
      <c r="D298" s="24"/>
      <c r="E298" s="24">
        <v>9</v>
      </c>
      <c r="F298" s="24">
        <v>6</v>
      </c>
      <c r="G298" s="24"/>
      <c r="H298" s="24"/>
      <c r="I298" s="24"/>
      <c r="J298" s="24"/>
      <c r="K298" s="24"/>
      <c r="L298" s="24"/>
      <c r="M298" s="7">
        <v>15</v>
      </c>
      <c r="O298" s="27">
        <f t="shared" si="90"/>
        <v>0</v>
      </c>
      <c r="P298" s="27">
        <f t="shared" si="82"/>
        <v>0.6</v>
      </c>
      <c r="Q298" s="27">
        <f t="shared" si="83"/>
        <v>0.4</v>
      </c>
      <c r="R298" s="27">
        <f t="shared" si="84"/>
        <v>0</v>
      </c>
      <c r="S298" s="27">
        <f t="shared" si="85"/>
        <v>0</v>
      </c>
      <c r="T298" s="27">
        <f t="shared" si="86"/>
        <v>0</v>
      </c>
      <c r="U298" s="27">
        <f t="shared" si="87"/>
        <v>0</v>
      </c>
      <c r="V298" s="27">
        <f t="shared" si="88"/>
        <v>0</v>
      </c>
      <c r="W298" s="27">
        <f t="shared" si="89"/>
        <v>0</v>
      </c>
    </row>
    <row r="299" spans="1:23">
      <c r="A299" s="131"/>
      <c r="B299" s="131"/>
      <c r="C299" s="6" t="s">
        <v>15</v>
      </c>
      <c r="D299" s="24">
        <v>56</v>
      </c>
      <c r="E299" s="24">
        <v>132</v>
      </c>
      <c r="F299" s="24">
        <v>191</v>
      </c>
      <c r="G299" s="24">
        <v>236</v>
      </c>
      <c r="H299" s="24">
        <v>226</v>
      </c>
      <c r="I299" s="24">
        <v>562</v>
      </c>
      <c r="J299" s="24">
        <v>383</v>
      </c>
      <c r="K299" s="24">
        <v>35</v>
      </c>
      <c r="L299" s="24"/>
      <c r="M299" s="7">
        <v>1821</v>
      </c>
      <c r="O299" s="27">
        <f t="shared" si="90"/>
        <v>3.0752333882482153E-2</v>
      </c>
      <c r="P299" s="27">
        <f t="shared" si="82"/>
        <v>7.248764415156507E-2</v>
      </c>
      <c r="Q299" s="27">
        <f t="shared" si="83"/>
        <v>0.10488742449203735</v>
      </c>
      <c r="R299" s="27">
        <f t="shared" si="84"/>
        <v>0.12959912136188906</v>
      </c>
      <c r="S299" s="27">
        <f t="shared" si="85"/>
        <v>0.12410763316858869</v>
      </c>
      <c r="T299" s="27">
        <f t="shared" si="86"/>
        <v>0.30862163646348162</v>
      </c>
      <c r="U299" s="27">
        <f t="shared" si="87"/>
        <v>0.21032399780340472</v>
      </c>
      <c r="V299" s="27">
        <f t="shared" si="88"/>
        <v>1.9220208676551345E-2</v>
      </c>
      <c r="W299" s="27">
        <f t="shared" si="89"/>
        <v>0</v>
      </c>
    </row>
    <row r="300" spans="1:23">
      <c r="A300" s="131"/>
      <c r="B300" s="131"/>
      <c r="C300" s="6" t="s">
        <v>16</v>
      </c>
      <c r="D300" s="24">
        <v>1</v>
      </c>
      <c r="E300" s="24">
        <v>4</v>
      </c>
      <c r="F300" s="24">
        <v>15</v>
      </c>
      <c r="G300" s="24">
        <v>9</v>
      </c>
      <c r="H300" s="24">
        <v>8</v>
      </c>
      <c r="I300" s="24">
        <v>20</v>
      </c>
      <c r="J300" s="24">
        <v>6</v>
      </c>
      <c r="K300" s="24"/>
      <c r="L300" s="24"/>
      <c r="M300" s="7">
        <v>63</v>
      </c>
      <c r="O300" s="27">
        <f t="shared" si="90"/>
        <v>1.5873015873015872E-2</v>
      </c>
      <c r="P300" s="27">
        <f t="shared" si="82"/>
        <v>6.3492063492063489E-2</v>
      </c>
      <c r="Q300" s="27">
        <f t="shared" si="83"/>
        <v>0.23809523809523808</v>
      </c>
      <c r="R300" s="27">
        <f t="shared" si="84"/>
        <v>0.14285714285714285</v>
      </c>
      <c r="S300" s="27">
        <f t="shared" si="85"/>
        <v>0.12698412698412698</v>
      </c>
      <c r="T300" s="27">
        <f t="shared" si="86"/>
        <v>0.31746031746031744</v>
      </c>
      <c r="U300" s="27">
        <f t="shared" si="87"/>
        <v>9.5238095238095233E-2</v>
      </c>
      <c r="V300" s="27">
        <f t="shared" si="88"/>
        <v>0</v>
      </c>
      <c r="W300" s="27">
        <f t="shared" si="89"/>
        <v>0</v>
      </c>
    </row>
    <row r="301" spans="1:23">
      <c r="A301" s="131"/>
      <c r="B301" s="131"/>
      <c r="C301" s="6" t="s">
        <v>20</v>
      </c>
      <c r="D301" s="24">
        <v>1</v>
      </c>
      <c r="E301" s="24">
        <v>1</v>
      </c>
      <c r="F301" s="24">
        <v>5</v>
      </c>
      <c r="G301" s="24">
        <v>4</v>
      </c>
      <c r="H301" s="24">
        <v>5</v>
      </c>
      <c r="I301" s="24">
        <v>14</v>
      </c>
      <c r="J301" s="24">
        <v>2</v>
      </c>
      <c r="K301" s="24"/>
      <c r="L301" s="24"/>
      <c r="M301" s="7">
        <v>32</v>
      </c>
      <c r="O301" s="27">
        <f t="shared" si="90"/>
        <v>3.125E-2</v>
      </c>
      <c r="P301" s="27">
        <f t="shared" ref="P301:P324" si="91">E301/M301</f>
        <v>3.125E-2</v>
      </c>
      <c r="Q301" s="27">
        <f t="shared" ref="Q301:Q324" si="92">F301/M301</f>
        <v>0.15625</v>
      </c>
      <c r="R301" s="27">
        <f t="shared" ref="R301:R324" si="93">G301/M301</f>
        <v>0.125</v>
      </c>
      <c r="S301" s="27">
        <f t="shared" ref="S301:S324" si="94">H301/M301</f>
        <v>0.15625</v>
      </c>
      <c r="T301" s="27">
        <f t="shared" ref="T301:T324" si="95">I301/M301</f>
        <v>0.4375</v>
      </c>
      <c r="U301" s="27">
        <f t="shared" ref="U301:U324" si="96">J301/M301</f>
        <v>6.25E-2</v>
      </c>
      <c r="V301" s="27">
        <f t="shared" ref="V301:V324" si="97">K301/M301</f>
        <v>0</v>
      </c>
      <c r="W301" s="27">
        <f t="shared" ref="W301:W324" si="98">L301/M301</f>
        <v>0</v>
      </c>
    </row>
    <row r="302" spans="1:23">
      <c r="A302" s="131"/>
      <c r="B302" s="131"/>
      <c r="C302" s="6" t="s">
        <v>21</v>
      </c>
      <c r="D302" s="24">
        <v>4</v>
      </c>
      <c r="E302" s="24">
        <v>6</v>
      </c>
      <c r="F302" s="24">
        <v>6</v>
      </c>
      <c r="G302" s="24">
        <v>5</v>
      </c>
      <c r="H302" s="24">
        <v>5</v>
      </c>
      <c r="I302" s="24">
        <v>21</v>
      </c>
      <c r="J302" s="24">
        <v>12</v>
      </c>
      <c r="K302" s="24"/>
      <c r="L302" s="24"/>
      <c r="M302" s="7">
        <v>59</v>
      </c>
      <c r="O302" s="27">
        <f t="shared" si="90"/>
        <v>6.7796610169491525E-2</v>
      </c>
      <c r="P302" s="27">
        <f t="shared" si="91"/>
        <v>0.10169491525423729</v>
      </c>
      <c r="Q302" s="27">
        <f t="shared" si="92"/>
        <v>0.10169491525423729</v>
      </c>
      <c r="R302" s="27">
        <f t="shared" si="93"/>
        <v>8.4745762711864403E-2</v>
      </c>
      <c r="S302" s="27">
        <f t="shared" si="94"/>
        <v>8.4745762711864403E-2</v>
      </c>
      <c r="T302" s="27">
        <f t="shared" si="95"/>
        <v>0.3559322033898305</v>
      </c>
      <c r="U302" s="27">
        <f t="shared" si="96"/>
        <v>0.20338983050847459</v>
      </c>
      <c r="V302" s="27">
        <f t="shared" si="97"/>
        <v>0</v>
      </c>
      <c r="W302" s="27">
        <f t="shared" si="98"/>
        <v>0</v>
      </c>
    </row>
    <row r="303" spans="1:23">
      <c r="A303" s="131"/>
      <c r="B303" s="18" t="s">
        <v>24</v>
      </c>
      <c r="C303" s="6" t="s">
        <v>25</v>
      </c>
      <c r="D303" s="24"/>
      <c r="E303" s="24"/>
      <c r="F303" s="24"/>
      <c r="G303" s="24">
        <v>9</v>
      </c>
      <c r="H303" s="24">
        <v>15</v>
      </c>
      <c r="I303" s="24">
        <v>48</v>
      </c>
      <c r="J303" s="24">
        <v>29</v>
      </c>
      <c r="K303" s="24">
        <v>4</v>
      </c>
      <c r="L303" s="24"/>
      <c r="M303" s="7">
        <v>105</v>
      </c>
      <c r="O303" s="27">
        <f t="shared" si="90"/>
        <v>0</v>
      </c>
      <c r="P303" s="27">
        <f t="shared" si="91"/>
        <v>0</v>
      </c>
      <c r="Q303" s="27">
        <f t="shared" si="92"/>
        <v>0</v>
      </c>
      <c r="R303" s="27">
        <f t="shared" si="93"/>
        <v>8.5714285714285715E-2</v>
      </c>
      <c r="S303" s="27">
        <f t="shared" si="94"/>
        <v>0.14285714285714285</v>
      </c>
      <c r="T303" s="27">
        <f t="shared" si="95"/>
        <v>0.45714285714285713</v>
      </c>
      <c r="U303" s="27">
        <f t="shared" si="96"/>
        <v>0.27619047619047621</v>
      </c>
      <c r="V303" s="27">
        <f t="shared" si="97"/>
        <v>3.8095238095238099E-2</v>
      </c>
      <c r="W303" s="27">
        <f t="shared" si="98"/>
        <v>0</v>
      </c>
    </row>
    <row r="304" spans="1:23">
      <c r="A304" s="131"/>
      <c r="B304" s="131" t="s">
        <v>31</v>
      </c>
      <c r="C304" s="6" t="s">
        <v>36</v>
      </c>
      <c r="D304" s="24">
        <v>8</v>
      </c>
      <c r="E304" s="24">
        <v>4</v>
      </c>
      <c r="F304" s="24">
        <v>4</v>
      </c>
      <c r="G304" s="24"/>
      <c r="H304" s="24"/>
      <c r="I304" s="24"/>
      <c r="J304" s="24"/>
      <c r="K304" s="24"/>
      <c r="L304" s="24"/>
      <c r="M304" s="7">
        <v>16</v>
      </c>
      <c r="O304" s="27">
        <f t="shared" si="90"/>
        <v>0.5</v>
      </c>
      <c r="P304" s="27">
        <f t="shared" si="91"/>
        <v>0.25</v>
      </c>
      <c r="Q304" s="27">
        <f t="shared" si="92"/>
        <v>0.25</v>
      </c>
      <c r="R304" s="27">
        <f t="shared" si="93"/>
        <v>0</v>
      </c>
      <c r="S304" s="27">
        <f t="shared" si="94"/>
        <v>0</v>
      </c>
      <c r="T304" s="27">
        <f t="shared" si="95"/>
        <v>0</v>
      </c>
      <c r="U304" s="27">
        <f t="shared" si="96"/>
        <v>0</v>
      </c>
      <c r="V304" s="27">
        <f t="shared" si="97"/>
        <v>0</v>
      </c>
      <c r="W304" s="27">
        <f t="shared" si="98"/>
        <v>0</v>
      </c>
    </row>
    <row r="305" spans="1:23">
      <c r="A305" s="131"/>
      <c r="B305" s="131"/>
      <c r="C305" s="6" t="s">
        <v>39</v>
      </c>
      <c r="D305" s="24">
        <v>147</v>
      </c>
      <c r="E305" s="24">
        <v>59</v>
      </c>
      <c r="F305" s="24">
        <v>4</v>
      </c>
      <c r="G305" s="24"/>
      <c r="H305" s="24"/>
      <c r="I305" s="24"/>
      <c r="J305" s="24"/>
      <c r="K305" s="24"/>
      <c r="L305" s="24"/>
      <c r="M305" s="7">
        <v>210</v>
      </c>
      <c r="O305" s="27">
        <f t="shared" si="90"/>
        <v>0.7</v>
      </c>
      <c r="P305" s="27">
        <f t="shared" si="91"/>
        <v>0.28095238095238095</v>
      </c>
      <c r="Q305" s="27">
        <f t="shared" si="92"/>
        <v>1.9047619047619049E-2</v>
      </c>
      <c r="R305" s="27">
        <f t="shared" si="93"/>
        <v>0</v>
      </c>
      <c r="S305" s="27">
        <f t="shared" si="94"/>
        <v>0</v>
      </c>
      <c r="T305" s="27">
        <f t="shared" si="95"/>
        <v>0</v>
      </c>
      <c r="U305" s="27">
        <f t="shared" si="96"/>
        <v>0</v>
      </c>
      <c r="V305" s="27">
        <f t="shared" si="97"/>
        <v>0</v>
      </c>
      <c r="W305" s="27">
        <f t="shared" si="98"/>
        <v>0</v>
      </c>
    </row>
    <row r="306" spans="1:23">
      <c r="A306" s="131"/>
      <c r="B306" s="131" t="s">
        <v>41</v>
      </c>
      <c r="C306" s="6" t="s">
        <v>42</v>
      </c>
      <c r="D306" s="24"/>
      <c r="E306" s="24"/>
      <c r="F306" s="24"/>
      <c r="G306" s="24">
        <v>2</v>
      </c>
      <c r="H306" s="24">
        <v>8</v>
      </c>
      <c r="I306" s="24">
        <v>18</v>
      </c>
      <c r="J306" s="24">
        <v>10</v>
      </c>
      <c r="K306" s="24">
        <v>2</v>
      </c>
      <c r="L306" s="24"/>
      <c r="M306" s="7">
        <v>40</v>
      </c>
      <c r="O306" s="27">
        <f t="shared" ref="O306:O324" si="99">D306/M306</f>
        <v>0</v>
      </c>
      <c r="P306" s="27">
        <f t="shared" si="91"/>
        <v>0</v>
      </c>
      <c r="Q306" s="27">
        <f t="shared" si="92"/>
        <v>0</v>
      </c>
      <c r="R306" s="27">
        <f t="shared" si="93"/>
        <v>0.05</v>
      </c>
      <c r="S306" s="27">
        <f t="shared" si="94"/>
        <v>0.2</v>
      </c>
      <c r="T306" s="27">
        <f t="shared" si="95"/>
        <v>0.45</v>
      </c>
      <c r="U306" s="27">
        <f t="shared" si="96"/>
        <v>0.25</v>
      </c>
      <c r="V306" s="27">
        <f t="shared" si="97"/>
        <v>0.05</v>
      </c>
      <c r="W306" s="27">
        <f t="shared" si="98"/>
        <v>0</v>
      </c>
    </row>
    <row r="307" spans="1:23">
      <c r="A307" s="131"/>
      <c r="B307" s="131"/>
      <c r="C307" s="6" t="s">
        <v>43</v>
      </c>
      <c r="D307" s="24"/>
      <c r="E307" s="24"/>
      <c r="F307" s="24">
        <v>2</v>
      </c>
      <c r="G307" s="24">
        <v>3</v>
      </c>
      <c r="H307" s="24">
        <v>2</v>
      </c>
      <c r="I307" s="24">
        <v>36</v>
      </c>
      <c r="J307" s="24">
        <v>50</v>
      </c>
      <c r="K307" s="24">
        <v>14</v>
      </c>
      <c r="L307" s="24"/>
      <c r="M307" s="7">
        <v>107</v>
      </c>
      <c r="O307" s="27">
        <f t="shared" si="99"/>
        <v>0</v>
      </c>
      <c r="P307" s="27">
        <f t="shared" si="91"/>
        <v>0</v>
      </c>
      <c r="Q307" s="27">
        <f t="shared" si="92"/>
        <v>1.8691588785046728E-2</v>
      </c>
      <c r="R307" s="27">
        <f t="shared" si="93"/>
        <v>2.8037383177570093E-2</v>
      </c>
      <c r="S307" s="27">
        <f t="shared" si="94"/>
        <v>1.8691588785046728E-2</v>
      </c>
      <c r="T307" s="27">
        <f t="shared" si="95"/>
        <v>0.3364485981308411</v>
      </c>
      <c r="U307" s="27">
        <f t="shared" si="96"/>
        <v>0.46728971962616822</v>
      </c>
      <c r="V307" s="27">
        <f t="shared" si="97"/>
        <v>0.13084112149532709</v>
      </c>
      <c r="W307" s="27">
        <f t="shared" si="98"/>
        <v>0</v>
      </c>
    </row>
    <row r="308" spans="1:23">
      <c r="A308" s="131"/>
      <c r="B308" s="131" t="s">
        <v>44</v>
      </c>
      <c r="C308" s="6" t="s">
        <v>45</v>
      </c>
      <c r="D308" s="24"/>
      <c r="E308" s="24"/>
      <c r="F308" s="24"/>
      <c r="G308" s="24">
        <v>2</v>
      </c>
      <c r="H308" s="24">
        <v>2</v>
      </c>
      <c r="I308" s="24">
        <v>9</v>
      </c>
      <c r="J308" s="24">
        <v>5</v>
      </c>
      <c r="K308" s="24"/>
      <c r="L308" s="24"/>
      <c r="M308" s="7">
        <v>18</v>
      </c>
      <c r="O308" s="27">
        <f t="shared" si="99"/>
        <v>0</v>
      </c>
      <c r="P308" s="27">
        <f t="shared" si="91"/>
        <v>0</v>
      </c>
      <c r="Q308" s="27">
        <f t="shared" si="92"/>
        <v>0</v>
      </c>
      <c r="R308" s="27">
        <f t="shared" si="93"/>
        <v>0.1111111111111111</v>
      </c>
      <c r="S308" s="27">
        <f t="shared" si="94"/>
        <v>0.1111111111111111</v>
      </c>
      <c r="T308" s="27">
        <f t="shared" si="95"/>
        <v>0.5</v>
      </c>
      <c r="U308" s="27">
        <f t="shared" si="96"/>
        <v>0.27777777777777779</v>
      </c>
      <c r="V308" s="27">
        <f t="shared" si="97"/>
        <v>0</v>
      </c>
      <c r="W308" s="27">
        <f t="shared" si="98"/>
        <v>0</v>
      </c>
    </row>
    <row r="309" spans="1:23">
      <c r="A309" s="131"/>
      <c r="B309" s="131"/>
      <c r="C309" s="6" t="s">
        <v>46</v>
      </c>
      <c r="D309" s="24"/>
      <c r="E309" s="24"/>
      <c r="F309" s="24"/>
      <c r="G309" s="24">
        <v>2</v>
      </c>
      <c r="H309" s="24">
        <v>1</v>
      </c>
      <c r="I309" s="24">
        <v>5</v>
      </c>
      <c r="J309" s="24">
        <v>15</v>
      </c>
      <c r="K309" s="24">
        <v>3</v>
      </c>
      <c r="L309" s="24"/>
      <c r="M309" s="7">
        <v>26</v>
      </c>
      <c r="O309" s="27">
        <f t="shared" si="99"/>
        <v>0</v>
      </c>
      <c r="P309" s="27">
        <f t="shared" si="91"/>
        <v>0</v>
      </c>
      <c r="Q309" s="27">
        <f t="shared" si="92"/>
        <v>0</v>
      </c>
      <c r="R309" s="27">
        <f t="shared" si="93"/>
        <v>7.6923076923076927E-2</v>
      </c>
      <c r="S309" s="27">
        <f t="shared" si="94"/>
        <v>3.8461538461538464E-2</v>
      </c>
      <c r="T309" s="27">
        <f t="shared" si="95"/>
        <v>0.19230769230769232</v>
      </c>
      <c r="U309" s="27">
        <f t="shared" si="96"/>
        <v>0.57692307692307687</v>
      </c>
      <c r="V309" s="27">
        <f t="shared" si="97"/>
        <v>0.11538461538461539</v>
      </c>
      <c r="W309" s="27">
        <f t="shared" si="98"/>
        <v>0</v>
      </c>
    </row>
    <row r="310" spans="1:23">
      <c r="A310" s="131"/>
      <c r="B310" s="14" t="s">
        <v>99</v>
      </c>
      <c r="C310" s="14"/>
      <c r="D310" s="15">
        <v>288</v>
      </c>
      <c r="E310" s="15">
        <v>273</v>
      </c>
      <c r="F310" s="15">
        <v>301</v>
      </c>
      <c r="G310" s="15">
        <v>372</v>
      </c>
      <c r="H310" s="15">
        <v>404</v>
      </c>
      <c r="I310" s="15">
        <v>994</v>
      </c>
      <c r="J310" s="15">
        <v>674</v>
      </c>
      <c r="K310" s="15">
        <v>76</v>
      </c>
      <c r="L310" s="15">
        <v>1</v>
      </c>
      <c r="M310" s="15">
        <v>3383</v>
      </c>
      <c r="O310" s="27">
        <f t="shared" si="99"/>
        <v>8.5131540053207208E-2</v>
      </c>
      <c r="P310" s="27">
        <f t="shared" si="91"/>
        <v>8.0697605675436004E-2</v>
      </c>
      <c r="Q310" s="27">
        <f t="shared" si="92"/>
        <v>8.8974283180608932E-2</v>
      </c>
      <c r="R310" s="27">
        <f t="shared" si="93"/>
        <v>0.10996157256872598</v>
      </c>
      <c r="S310" s="27">
        <f t="shared" si="94"/>
        <v>0.11942063257463789</v>
      </c>
      <c r="T310" s="27">
        <f t="shared" si="95"/>
        <v>0.29382205143363876</v>
      </c>
      <c r="U310" s="27">
        <f t="shared" si="96"/>
        <v>0.19923145137451967</v>
      </c>
      <c r="V310" s="27">
        <f t="shared" si="97"/>
        <v>2.2465267514040793E-2</v>
      </c>
      <c r="W310" s="27">
        <f t="shared" si="98"/>
        <v>2.9559562518474729E-4</v>
      </c>
    </row>
    <row r="311" spans="1:23">
      <c r="A311" s="131" t="s">
        <v>100</v>
      </c>
      <c r="B311" s="131" t="s">
        <v>4</v>
      </c>
      <c r="C311" s="6" t="s">
        <v>12</v>
      </c>
      <c r="D311" s="24">
        <v>1</v>
      </c>
      <c r="E311" s="24">
        <v>1</v>
      </c>
      <c r="F311" s="24">
        <v>1</v>
      </c>
      <c r="G311" s="24">
        <v>3</v>
      </c>
      <c r="H311" s="24">
        <v>2</v>
      </c>
      <c r="I311" s="24">
        <v>1</v>
      </c>
      <c r="J311" s="24">
        <v>4</v>
      </c>
      <c r="K311" s="24">
        <v>1</v>
      </c>
      <c r="L311" s="24"/>
      <c r="M311" s="7">
        <v>14</v>
      </c>
      <c r="O311" s="27">
        <f t="shared" si="99"/>
        <v>7.1428571428571425E-2</v>
      </c>
      <c r="P311" s="27">
        <f t="shared" si="91"/>
        <v>7.1428571428571425E-2</v>
      </c>
      <c r="Q311" s="27">
        <f t="shared" si="92"/>
        <v>7.1428571428571425E-2</v>
      </c>
      <c r="R311" s="27">
        <f t="shared" si="93"/>
        <v>0.21428571428571427</v>
      </c>
      <c r="S311" s="27">
        <f t="shared" si="94"/>
        <v>0.14285714285714285</v>
      </c>
      <c r="T311" s="27">
        <f t="shared" si="95"/>
        <v>7.1428571428571425E-2</v>
      </c>
      <c r="U311" s="27">
        <f t="shared" si="96"/>
        <v>0.2857142857142857</v>
      </c>
      <c r="V311" s="27">
        <f t="shared" si="97"/>
        <v>7.1428571428571425E-2</v>
      </c>
      <c r="W311" s="27">
        <f t="shared" si="98"/>
        <v>0</v>
      </c>
    </row>
    <row r="312" spans="1:23">
      <c r="A312" s="131"/>
      <c r="B312" s="131"/>
      <c r="C312" s="6" t="s">
        <v>13</v>
      </c>
      <c r="D312" s="24">
        <v>7</v>
      </c>
      <c r="E312" s="24">
        <v>27</v>
      </c>
      <c r="F312" s="24">
        <v>16</v>
      </c>
      <c r="G312" s="24"/>
      <c r="H312" s="24"/>
      <c r="I312" s="24"/>
      <c r="J312" s="24"/>
      <c r="K312" s="24"/>
      <c r="L312" s="24"/>
      <c r="M312" s="7">
        <v>50</v>
      </c>
      <c r="O312" s="27">
        <f t="shared" si="99"/>
        <v>0.14000000000000001</v>
      </c>
      <c r="P312" s="27">
        <f t="shared" si="91"/>
        <v>0.54</v>
      </c>
      <c r="Q312" s="27">
        <f t="shared" si="92"/>
        <v>0.32</v>
      </c>
      <c r="R312" s="27">
        <f t="shared" si="93"/>
        <v>0</v>
      </c>
      <c r="S312" s="27">
        <f t="shared" si="94"/>
        <v>0</v>
      </c>
      <c r="T312" s="27">
        <f t="shared" si="95"/>
        <v>0</v>
      </c>
      <c r="U312" s="27">
        <f t="shared" si="96"/>
        <v>0</v>
      </c>
      <c r="V312" s="27">
        <f t="shared" si="97"/>
        <v>0</v>
      </c>
      <c r="W312" s="27">
        <f t="shared" si="98"/>
        <v>0</v>
      </c>
    </row>
    <row r="313" spans="1:23">
      <c r="A313" s="131"/>
      <c r="B313" s="131"/>
      <c r="C313" s="6" t="s">
        <v>15</v>
      </c>
      <c r="D313" s="24">
        <v>17</v>
      </c>
      <c r="E313" s="24">
        <v>34</v>
      </c>
      <c r="F313" s="24">
        <v>29</v>
      </c>
      <c r="G313" s="24">
        <v>47</v>
      </c>
      <c r="H313" s="24">
        <v>51</v>
      </c>
      <c r="I313" s="24">
        <v>156</v>
      </c>
      <c r="J313" s="24">
        <v>66</v>
      </c>
      <c r="K313" s="24">
        <v>1</v>
      </c>
      <c r="L313" s="24"/>
      <c r="M313" s="7">
        <v>401</v>
      </c>
      <c r="O313" s="27">
        <f t="shared" si="99"/>
        <v>4.2394014962593519E-2</v>
      </c>
      <c r="P313" s="27">
        <f t="shared" si="91"/>
        <v>8.4788029925187039E-2</v>
      </c>
      <c r="Q313" s="27">
        <f t="shared" si="92"/>
        <v>7.2319201995012475E-2</v>
      </c>
      <c r="R313" s="27">
        <f t="shared" si="93"/>
        <v>0.1172069825436409</v>
      </c>
      <c r="S313" s="27">
        <f t="shared" si="94"/>
        <v>0.12718204488778054</v>
      </c>
      <c r="T313" s="27">
        <f t="shared" si="95"/>
        <v>0.38902743142144636</v>
      </c>
      <c r="U313" s="27">
        <f t="shared" si="96"/>
        <v>0.16458852867830423</v>
      </c>
      <c r="V313" s="27">
        <f t="shared" si="97"/>
        <v>2.4937655860349127E-3</v>
      </c>
      <c r="W313" s="27">
        <f t="shared" si="98"/>
        <v>0</v>
      </c>
    </row>
    <row r="314" spans="1:23">
      <c r="A314" s="131"/>
      <c r="B314" s="131"/>
      <c r="C314" s="6" t="s">
        <v>16</v>
      </c>
      <c r="D314" s="24">
        <v>1</v>
      </c>
      <c r="E314" s="24">
        <v>2</v>
      </c>
      <c r="F314" s="24">
        <v>1</v>
      </c>
      <c r="G314" s="24">
        <v>1</v>
      </c>
      <c r="H314" s="24"/>
      <c r="I314" s="24">
        <v>3</v>
      </c>
      <c r="J314" s="24">
        <v>6</v>
      </c>
      <c r="K314" s="24"/>
      <c r="L314" s="24"/>
      <c r="M314" s="7">
        <v>14</v>
      </c>
      <c r="O314" s="27">
        <f t="shared" si="99"/>
        <v>7.1428571428571425E-2</v>
      </c>
      <c r="P314" s="27">
        <f t="shared" si="91"/>
        <v>0.14285714285714285</v>
      </c>
      <c r="Q314" s="27">
        <f t="shared" si="92"/>
        <v>7.1428571428571425E-2</v>
      </c>
      <c r="R314" s="27">
        <f t="shared" si="93"/>
        <v>7.1428571428571425E-2</v>
      </c>
      <c r="S314" s="27">
        <f t="shared" si="94"/>
        <v>0</v>
      </c>
      <c r="T314" s="27">
        <f t="shared" si="95"/>
        <v>0.21428571428571427</v>
      </c>
      <c r="U314" s="27">
        <f t="shared" si="96"/>
        <v>0.42857142857142855</v>
      </c>
      <c r="V314" s="27">
        <f t="shared" si="97"/>
        <v>0</v>
      </c>
      <c r="W314" s="27">
        <f t="shared" si="98"/>
        <v>0</v>
      </c>
    </row>
    <row r="315" spans="1:23">
      <c r="A315" s="131"/>
      <c r="B315" s="131"/>
      <c r="C315" s="6" t="s">
        <v>22</v>
      </c>
      <c r="D315" s="24"/>
      <c r="E315" s="24"/>
      <c r="F315" s="24">
        <v>1</v>
      </c>
      <c r="G315" s="24"/>
      <c r="H315" s="24">
        <v>1</v>
      </c>
      <c r="I315" s="24">
        <v>2</v>
      </c>
      <c r="J315" s="24">
        <v>2</v>
      </c>
      <c r="K315" s="24">
        <v>2</v>
      </c>
      <c r="L315" s="24"/>
      <c r="M315" s="7">
        <v>8</v>
      </c>
      <c r="O315" s="27">
        <f t="shared" si="99"/>
        <v>0</v>
      </c>
      <c r="P315" s="27">
        <f t="shared" si="91"/>
        <v>0</v>
      </c>
      <c r="Q315" s="27">
        <f t="shared" si="92"/>
        <v>0.125</v>
      </c>
      <c r="R315" s="27">
        <f t="shared" si="93"/>
        <v>0</v>
      </c>
      <c r="S315" s="27">
        <f t="shared" si="94"/>
        <v>0.125</v>
      </c>
      <c r="T315" s="27">
        <f t="shared" si="95"/>
        <v>0.25</v>
      </c>
      <c r="U315" s="27">
        <f t="shared" si="96"/>
        <v>0.25</v>
      </c>
      <c r="V315" s="27">
        <f t="shared" si="97"/>
        <v>0.25</v>
      </c>
      <c r="W315" s="27">
        <f t="shared" si="98"/>
        <v>0</v>
      </c>
    </row>
    <row r="316" spans="1:23">
      <c r="A316" s="131"/>
      <c r="B316" s="131"/>
      <c r="C316" s="6" t="s">
        <v>23</v>
      </c>
      <c r="D316" s="24">
        <v>23</v>
      </c>
      <c r="E316" s="24">
        <v>5</v>
      </c>
      <c r="F316" s="24"/>
      <c r="G316" s="24"/>
      <c r="H316" s="24"/>
      <c r="I316" s="24"/>
      <c r="J316" s="24"/>
      <c r="K316" s="24"/>
      <c r="L316" s="24"/>
      <c r="M316" s="7">
        <v>28</v>
      </c>
      <c r="O316" s="27">
        <f t="shared" si="99"/>
        <v>0.8214285714285714</v>
      </c>
      <c r="P316" s="27">
        <f t="shared" si="91"/>
        <v>0.17857142857142858</v>
      </c>
      <c r="Q316" s="27">
        <f t="shared" si="92"/>
        <v>0</v>
      </c>
      <c r="R316" s="27">
        <f t="shared" si="93"/>
        <v>0</v>
      </c>
      <c r="S316" s="27">
        <f t="shared" si="94"/>
        <v>0</v>
      </c>
      <c r="T316" s="27">
        <f t="shared" si="95"/>
        <v>0</v>
      </c>
      <c r="U316" s="27">
        <f t="shared" si="96"/>
        <v>0</v>
      </c>
      <c r="V316" s="27">
        <f t="shared" si="97"/>
        <v>0</v>
      </c>
      <c r="W316" s="27">
        <f t="shared" si="98"/>
        <v>0</v>
      </c>
    </row>
    <row r="317" spans="1:23">
      <c r="A317" s="131"/>
      <c r="B317" s="131" t="s">
        <v>24</v>
      </c>
      <c r="C317" s="6" t="s">
        <v>25</v>
      </c>
      <c r="D317" s="24"/>
      <c r="E317" s="24"/>
      <c r="F317" s="24"/>
      <c r="G317" s="24">
        <v>20</v>
      </c>
      <c r="H317" s="24">
        <v>16</v>
      </c>
      <c r="I317" s="24">
        <v>16</v>
      </c>
      <c r="J317" s="24">
        <v>8</v>
      </c>
      <c r="K317" s="24"/>
      <c r="L317" s="24"/>
      <c r="M317" s="7">
        <v>60</v>
      </c>
      <c r="O317" s="27">
        <f t="shared" si="99"/>
        <v>0</v>
      </c>
      <c r="P317" s="27">
        <f t="shared" si="91"/>
        <v>0</v>
      </c>
      <c r="Q317" s="27">
        <f t="shared" si="92"/>
        <v>0</v>
      </c>
      <c r="R317" s="27">
        <f t="shared" si="93"/>
        <v>0.33333333333333331</v>
      </c>
      <c r="S317" s="27">
        <f t="shared" si="94"/>
        <v>0.26666666666666666</v>
      </c>
      <c r="T317" s="27">
        <f t="shared" si="95"/>
        <v>0.26666666666666666</v>
      </c>
      <c r="U317" s="27">
        <f t="shared" si="96"/>
        <v>0.13333333333333333</v>
      </c>
      <c r="V317" s="27">
        <f t="shared" si="97"/>
        <v>0</v>
      </c>
      <c r="W317" s="27">
        <f t="shared" si="98"/>
        <v>0</v>
      </c>
    </row>
    <row r="318" spans="1:23">
      <c r="A318" s="131"/>
      <c r="B318" s="131"/>
      <c r="C318" s="6" t="s">
        <v>27</v>
      </c>
      <c r="D318" s="24"/>
      <c r="E318" s="24"/>
      <c r="F318" s="24"/>
      <c r="G318" s="24">
        <v>1</v>
      </c>
      <c r="H318" s="24"/>
      <c r="I318" s="24"/>
      <c r="J318" s="24"/>
      <c r="K318" s="24"/>
      <c r="L318" s="24"/>
      <c r="M318" s="7">
        <v>1</v>
      </c>
      <c r="O318" s="27">
        <f t="shared" si="99"/>
        <v>0</v>
      </c>
      <c r="P318" s="27">
        <f t="shared" si="91"/>
        <v>0</v>
      </c>
      <c r="Q318" s="27">
        <f t="shared" si="92"/>
        <v>0</v>
      </c>
      <c r="R318" s="27">
        <f t="shared" si="93"/>
        <v>1</v>
      </c>
      <c r="S318" s="27">
        <f t="shared" si="94"/>
        <v>0</v>
      </c>
      <c r="T318" s="27">
        <f t="shared" si="95"/>
        <v>0</v>
      </c>
      <c r="U318" s="27">
        <f t="shared" si="96"/>
        <v>0</v>
      </c>
      <c r="V318" s="27">
        <f t="shared" si="97"/>
        <v>0</v>
      </c>
      <c r="W318" s="27">
        <f t="shared" si="98"/>
        <v>0</v>
      </c>
    </row>
    <row r="319" spans="1:23">
      <c r="A319" s="131"/>
      <c r="B319" s="131" t="s">
        <v>31</v>
      </c>
      <c r="C319" s="6" t="s">
        <v>39</v>
      </c>
      <c r="D319" s="24">
        <v>7</v>
      </c>
      <c r="E319" s="24">
        <v>5</v>
      </c>
      <c r="F319" s="24"/>
      <c r="G319" s="24"/>
      <c r="H319" s="24"/>
      <c r="I319" s="24"/>
      <c r="J319" s="24"/>
      <c r="K319" s="24"/>
      <c r="L319" s="24"/>
      <c r="M319" s="7">
        <v>12</v>
      </c>
      <c r="O319" s="27">
        <f t="shared" si="99"/>
        <v>0.58333333333333337</v>
      </c>
      <c r="P319" s="27">
        <f t="shared" si="91"/>
        <v>0.41666666666666669</v>
      </c>
      <c r="Q319" s="27">
        <f t="shared" si="92"/>
        <v>0</v>
      </c>
      <c r="R319" s="27">
        <f t="shared" si="93"/>
        <v>0</v>
      </c>
      <c r="S319" s="27">
        <f t="shared" si="94"/>
        <v>0</v>
      </c>
      <c r="T319" s="27">
        <f t="shared" si="95"/>
        <v>0</v>
      </c>
      <c r="U319" s="27">
        <f t="shared" si="96"/>
        <v>0</v>
      </c>
      <c r="V319" s="27">
        <f t="shared" si="97"/>
        <v>0</v>
      </c>
      <c r="W319" s="27">
        <f t="shared" si="98"/>
        <v>0</v>
      </c>
    </row>
    <row r="320" spans="1:23">
      <c r="A320" s="131"/>
      <c r="B320" s="131"/>
      <c r="C320" s="6" t="s">
        <v>40</v>
      </c>
      <c r="D320" s="24">
        <v>26</v>
      </c>
      <c r="E320" s="24">
        <v>10</v>
      </c>
      <c r="F320" s="24"/>
      <c r="G320" s="24"/>
      <c r="H320" s="24"/>
      <c r="I320" s="24"/>
      <c r="J320" s="24"/>
      <c r="K320" s="24"/>
      <c r="L320" s="24"/>
      <c r="M320" s="7">
        <v>36</v>
      </c>
      <c r="O320" s="27">
        <f t="shared" si="99"/>
        <v>0.72222222222222221</v>
      </c>
      <c r="P320" s="27">
        <f t="shared" si="91"/>
        <v>0.27777777777777779</v>
      </c>
      <c r="Q320" s="27">
        <f t="shared" si="92"/>
        <v>0</v>
      </c>
      <c r="R320" s="27">
        <f t="shared" si="93"/>
        <v>0</v>
      </c>
      <c r="S320" s="27">
        <f t="shared" si="94"/>
        <v>0</v>
      </c>
      <c r="T320" s="27">
        <f t="shared" si="95"/>
        <v>0</v>
      </c>
      <c r="U320" s="27">
        <f t="shared" si="96"/>
        <v>0</v>
      </c>
      <c r="V320" s="27">
        <f t="shared" si="97"/>
        <v>0</v>
      </c>
      <c r="W320" s="27">
        <f t="shared" si="98"/>
        <v>0</v>
      </c>
    </row>
    <row r="321" spans="1:23">
      <c r="A321" s="131"/>
      <c r="B321" s="131" t="s">
        <v>41</v>
      </c>
      <c r="C321" s="6" t="s">
        <v>42</v>
      </c>
      <c r="D321" s="24"/>
      <c r="E321" s="24"/>
      <c r="F321" s="24"/>
      <c r="G321" s="24"/>
      <c r="H321" s="24"/>
      <c r="I321" s="24">
        <v>10</v>
      </c>
      <c r="J321" s="24">
        <v>6</v>
      </c>
      <c r="K321" s="24">
        <v>2</v>
      </c>
      <c r="L321" s="24"/>
      <c r="M321" s="7">
        <v>18</v>
      </c>
      <c r="O321" s="27">
        <f t="shared" si="99"/>
        <v>0</v>
      </c>
      <c r="P321" s="27">
        <f t="shared" si="91"/>
        <v>0</v>
      </c>
      <c r="Q321" s="27">
        <f t="shared" si="92"/>
        <v>0</v>
      </c>
      <c r="R321" s="27">
        <f t="shared" si="93"/>
        <v>0</v>
      </c>
      <c r="S321" s="27">
        <f t="shared" si="94"/>
        <v>0</v>
      </c>
      <c r="T321" s="27">
        <f t="shared" si="95"/>
        <v>0.55555555555555558</v>
      </c>
      <c r="U321" s="27">
        <f t="shared" si="96"/>
        <v>0.33333333333333331</v>
      </c>
      <c r="V321" s="27">
        <f t="shared" si="97"/>
        <v>0.1111111111111111</v>
      </c>
      <c r="W321" s="27">
        <f t="shared" si="98"/>
        <v>0</v>
      </c>
    </row>
    <row r="322" spans="1:23">
      <c r="A322" s="131"/>
      <c r="B322" s="131"/>
      <c r="C322" s="6" t="s">
        <v>43</v>
      </c>
      <c r="D322" s="24"/>
      <c r="E322" s="24"/>
      <c r="F322" s="24"/>
      <c r="G322" s="24"/>
      <c r="H322" s="24"/>
      <c r="I322" s="24">
        <v>6</v>
      </c>
      <c r="J322" s="24">
        <v>11</v>
      </c>
      <c r="K322" s="24">
        <v>2</v>
      </c>
      <c r="L322" s="24"/>
      <c r="M322" s="7">
        <v>19</v>
      </c>
      <c r="O322" s="27">
        <f t="shared" si="99"/>
        <v>0</v>
      </c>
      <c r="P322" s="27">
        <f t="shared" si="91"/>
        <v>0</v>
      </c>
      <c r="Q322" s="27">
        <f t="shared" si="92"/>
        <v>0</v>
      </c>
      <c r="R322" s="27">
        <f t="shared" si="93"/>
        <v>0</v>
      </c>
      <c r="S322" s="27">
        <f t="shared" si="94"/>
        <v>0</v>
      </c>
      <c r="T322" s="27">
        <f t="shared" si="95"/>
        <v>0.31578947368421051</v>
      </c>
      <c r="U322" s="27">
        <f t="shared" si="96"/>
        <v>0.57894736842105265</v>
      </c>
      <c r="V322" s="27">
        <f t="shared" si="97"/>
        <v>0.10526315789473684</v>
      </c>
      <c r="W322" s="27">
        <f t="shared" si="98"/>
        <v>0</v>
      </c>
    </row>
    <row r="323" spans="1:23">
      <c r="A323" s="131"/>
      <c r="B323" s="14" t="s">
        <v>101</v>
      </c>
      <c r="C323" s="14"/>
      <c r="D323" s="15">
        <v>82</v>
      </c>
      <c r="E323" s="15">
        <v>84</v>
      </c>
      <c r="F323" s="15">
        <v>48</v>
      </c>
      <c r="G323" s="15">
        <v>72</v>
      </c>
      <c r="H323" s="15">
        <v>70</v>
      </c>
      <c r="I323" s="15">
        <v>194</v>
      </c>
      <c r="J323" s="15">
        <v>103</v>
      </c>
      <c r="K323" s="15">
        <v>8</v>
      </c>
      <c r="L323" s="15"/>
      <c r="M323" s="15">
        <v>661</v>
      </c>
      <c r="O323" s="27">
        <f t="shared" si="99"/>
        <v>0.12405446293494705</v>
      </c>
      <c r="P323" s="27">
        <f t="shared" si="91"/>
        <v>0.12708018154311648</v>
      </c>
      <c r="Q323" s="27">
        <f t="shared" si="92"/>
        <v>7.2617246596066568E-2</v>
      </c>
      <c r="R323" s="27">
        <f t="shared" si="93"/>
        <v>0.10892586989409984</v>
      </c>
      <c r="S323" s="27">
        <f t="shared" si="94"/>
        <v>0.1059001512859304</v>
      </c>
      <c r="T323" s="27">
        <f t="shared" si="95"/>
        <v>0.29349470499243568</v>
      </c>
      <c r="U323" s="27">
        <f t="shared" si="96"/>
        <v>0.15582450832072617</v>
      </c>
      <c r="V323" s="27">
        <f t="shared" si="97"/>
        <v>1.2102874432677761E-2</v>
      </c>
      <c r="W323" s="27">
        <f t="shared" si="98"/>
        <v>0</v>
      </c>
    </row>
    <row r="324" spans="1:23">
      <c r="A324" s="19" t="s">
        <v>3</v>
      </c>
      <c r="B324" s="20"/>
      <c r="C324" s="20"/>
      <c r="D324" s="21">
        <v>4375</v>
      </c>
      <c r="E324" s="21">
        <v>5538</v>
      </c>
      <c r="F324" s="21">
        <v>4733</v>
      </c>
      <c r="G324" s="21">
        <v>4067</v>
      </c>
      <c r="H324" s="21">
        <v>4872</v>
      </c>
      <c r="I324" s="21">
        <v>10531</v>
      </c>
      <c r="J324" s="21">
        <v>7083</v>
      </c>
      <c r="K324" s="21">
        <v>565</v>
      </c>
      <c r="L324" s="21">
        <v>17</v>
      </c>
      <c r="M324" s="21">
        <v>41781</v>
      </c>
      <c r="O324" s="27">
        <f t="shared" si="99"/>
        <v>0.10471266843780666</v>
      </c>
      <c r="P324" s="27">
        <f t="shared" si="91"/>
        <v>0.13254828749910247</v>
      </c>
      <c r="Q324" s="27">
        <f t="shared" si="92"/>
        <v>0.11328115650654604</v>
      </c>
      <c r="R324" s="27">
        <f t="shared" si="93"/>
        <v>9.7340896579785063E-2</v>
      </c>
      <c r="S324" s="27">
        <f t="shared" si="94"/>
        <v>0.1166080275723415</v>
      </c>
      <c r="T324" s="27">
        <f t="shared" si="95"/>
        <v>0.252052368301381</v>
      </c>
      <c r="U324" s="27">
        <f t="shared" si="96"/>
        <v>0.16952681841028219</v>
      </c>
      <c r="V324" s="27">
        <f t="shared" si="97"/>
        <v>1.3522893181111032E-2</v>
      </c>
      <c r="W324" s="27">
        <f t="shared" si="98"/>
        <v>4.0688351164404872E-4</v>
      </c>
    </row>
    <row r="327" spans="1:23">
      <c r="A327" t="s">
        <v>102</v>
      </c>
    </row>
    <row r="328" spans="1:23">
      <c r="A328" t="s">
        <v>103</v>
      </c>
    </row>
  </sheetData>
  <mergeCells count="98">
    <mergeCell ref="A292:A310"/>
    <mergeCell ref="B292:B302"/>
    <mergeCell ref="B304:B305"/>
    <mergeCell ref="B306:B307"/>
    <mergeCell ref="B308:B309"/>
    <mergeCell ref="A311:A323"/>
    <mergeCell ref="B311:B316"/>
    <mergeCell ref="B317:B318"/>
    <mergeCell ref="B319:B320"/>
    <mergeCell ref="B321:B322"/>
    <mergeCell ref="A286:A291"/>
    <mergeCell ref="B286:B287"/>
    <mergeCell ref="B289:B290"/>
    <mergeCell ref="A252:A261"/>
    <mergeCell ref="B252:B259"/>
    <mergeCell ref="A262:A275"/>
    <mergeCell ref="B262:B269"/>
    <mergeCell ref="B270:B272"/>
    <mergeCell ref="B273:B274"/>
    <mergeCell ref="A276:A282"/>
    <mergeCell ref="B276:B277"/>
    <mergeCell ref="B280:B281"/>
    <mergeCell ref="A283:A285"/>
    <mergeCell ref="B283:B284"/>
    <mergeCell ref="A236:A241"/>
    <mergeCell ref="B236:B237"/>
    <mergeCell ref="A242:A251"/>
    <mergeCell ref="B242:B245"/>
    <mergeCell ref="B247:B248"/>
    <mergeCell ref="B249:B250"/>
    <mergeCell ref="A205:A223"/>
    <mergeCell ref="B205:B214"/>
    <mergeCell ref="B216:B221"/>
    <mergeCell ref="A224:A225"/>
    <mergeCell ref="A226:A235"/>
    <mergeCell ref="B226:B229"/>
    <mergeCell ref="B230:B232"/>
    <mergeCell ref="A201:A204"/>
    <mergeCell ref="B201:B203"/>
    <mergeCell ref="A157:A162"/>
    <mergeCell ref="B157:B159"/>
    <mergeCell ref="A163:A186"/>
    <mergeCell ref="B163:B176"/>
    <mergeCell ref="B178:B182"/>
    <mergeCell ref="B183:B184"/>
    <mergeCell ref="A187:A192"/>
    <mergeCell ref="B187:B190"/>
    <mergeCell ref="A193:A197"/>
    <mergeCell ref="B193:B195"/>
    <mergeCell ref="A198:A200"/>
    <mergeCell ref="A134:A150"/>
    <mergeCell ref="B134:B142"/>
    <mergeCell ref="B144:B147"/>
    <mergeCell ref="B148:B149"/>
    <mergeCell ref="A151:A156"/>
    <mergeCell ref="B151:B153"/>
    <mergeCell ref="B154:B155"/>
    <mergeCell ref="A108:A109"/>
    <mergeCell ref="A110:A118"/>
    <mergeCell ref="B110:B113"/>
    <mergeCell ref="B116:B117"/>
    <mergeCell ref="A119:A133"/>
    <mergeCell ref="B119:B127"/>
    <mergeCell ref="B129:B130"/>
    <mergeCell ref="B131:B132"/>
    <mergeCell ref="A75:A107"/>
    <mergeCell ref="B75:B90"/>
    <mergeCell ref="B91:B92"/>
    <mergeCell ref="B93:B94"/>
    <mergeCell ref="B95:B102"/>
    <mergeCell ref="B103:B104"/>
    <mergeCell ref="B105:B106"/>
    <mergeCell ref="A63:A67"/>
    <mergeCell ref="B63:B64"/>
    <mergeCell ref="B65:B66"/>
    <mergeCell ref="A68:A74"/>
    <mergeCell ref="B68:B69"/>
    <mergeCell ref="B70:B71"/>
    <mergeCell ref="B72:B73"/>
    <mergeCell ref="C47:C48"/>
    <mergeCell ref="D47:L47"/>
    <mergeCell ref="M47:M48"/>
    <mergeCell ref="A49:A62"/>
    <mergeCell ref="B49:B55"/>
    <mergeCell ref="B56:B57"/>
    <mergeCell ref="B58:B60"/>
    <mergeCell ref="B28:B29"/>
    <mergeCell ref="B30:B38"/>
    <mergeCell ref="B39:B40"/>
    <mergeCell ref="B41:B42"/>
    <mergeCell ref="A47:A48"/>
    <mergeCell ref="B47:B48"/>
    <mergeCell ref="B25:B27"/>
    <mergeCell ref="B4:B5"/>
    <mergeCell ref="C4:C5"/>
    <mergeCell ref="D4:L4"/>
    <mergeCell ref="M4:M5"/>
    <mergeCell ref="B6:B24"/>
  </mergeCells>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14</vt:i4>
      </vt:variant>
    </vt:vector>
  </HeadingPairs>
  <TitlesOfParts>
    <vt:vector size="14" baseType="lpstr">
      <vt:lpstr>Anuari_2017</vt:lpstr>
      <vt:lpstr>Índex</vt:lpstr>
      <vt:lpstr>Glossari</vt:lpstr>
      <vt:lpstr>2.2.1</vt:lpstr>
      <vt:lpstr>2.2.2</vt:lpstr>
      <vt:lpstr>AMB Participants</vt:lpstr>
      <vt:lpstr>AMB Sexe</vt:lpstr>
      <vt:lpstr>2.2.3</vt:lpstr>
      <vt:lpstr>AMB Edat</vt:lpstr>
      <vt:lpstr>2.2.4</vt:lpstr>
      <vt:lpstr>2.2.5</vt:lpstr>
      <vt:lpstr>AMB Especialitats</vt:lpstr>
      <vt:lpstr>AMB Estudis</vt:lpstr>
      <vt:lpstr>Full1</vt:lpstr>
    </vt:vector>
  </TitlesOfParts>
  <Company>CTTI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dc:creator>
  <cp:lastModifiedBy>apunyet</cp:lastModifiedBy>
  <dcterms:created xsi:type="dcterms:W3CDTF">2018-05-17T11:33:16Z</dcterms:created>
  <dcterms:modified xsi:type="dcterms:W3CDTF">2018-05-24T11:29:46Z</dcterms:modified>
</cp:coreProperties>
</file>